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0515" windowHeight="7965" activeTab="0"/>
  </bookViews>
  <sheets>
    <sheet name="control" sheetId="1" r:id="rId1"/>
    <sheet name="tables" sheetId="2" state="hidden" r:id="rId2"/>
    <sheet name="calcs" sheetId="3" state="hidden" r:id="rId3"/>
  </sheets>
  <definedNames>
    <definedName name="A">'calcs'!#REF!</definedName>
    <definedName name="A0">'calcs'!$A$39</definedName>
    <definedName name="B">'calcs'!#REF!</definedName>
    <definedName name="B0">'calcs'!$A$40</definedName>
    <definedName name="C0">'calcs'!$A$41</definedName>
    <definedName name="cph">'calcs'!$B$13</definedName>
    <definedName name="D">'calcs'!#REF!</definedName>
    <definedName name="D0">'calcs'!$A$42</definedName>
    <definedName name="elev">'control'!$F$6</definedName>
    <definedName name="error">'calcs'!$C$13</definedName>
    <definedName name="hours">'tables'!$H$23</definedName>
    <definedName name="loss">'control'!$I$6</definedName>
    <definedName name="No_probes">'tables'!$G$14</definedName>
    <definedName name="P">'calcs'!$B$7</definedName>
    <definedName name="precip">'control'!$H$6</definedName>
    <definedName name="probe_table">'tables'!$B$3:$D$4</definedName>
    <definedName name="probe_type">'tables'!$G$4</definedName>
    <definedName name="rate">#REF!</definedName>
    <definedName name="scale">'tables'!$G$32</definedName>
    <definedName name="scale_factor">'calcs'!$B$10</definedName>
    <definedName name="scaling">'calcs'!#REF!</definedName>
    <definedName name="scaling_table">'tables'!$B$29:$E$32</definedName>
    <definedName name="thigh">'calcs'!$B$29</definedName>
    <definedName name="time_int">'tables'!$G$23</definedName>
    <definedName name="time_table">'calcs'!#REF!</definedName>
    <definedName name="tlow">'calcs'!$B$27</definedName>
    <definedName name="vwc">'control'!$G$6</definedName>
  </definedNames>
  <calcPr fullCalcOnLoad="1"/>
</workbook>
</file>

<file path=xl/sharedStrings.xml><?xml version="1.0" encoding="utf-8"?>
<sst xmlns="http://schemas.openxmlformats.org/spreadsheetml/2006/main" count="39" uniqueCount="35">
  <si>
    <t>latitude</t>
  </si>
  <si>
    <t>pressure</t>
  </si>
  <si>
    <t>CRS1000</t>
  </si>
  <si>
    <t>CRS1000/B</t>
  </si>
  <si>
    <t>Gaussian Distribution</t>
  </si>
  <si>
    <t>Probe list</t>
  </si>
  <si>
    <t>Selection:</t>
  </si>
  <si>
    <t>Number of channels</t>
  </si>
  <si>
    <t>counting rate</t>
  </si>
  <si>
    <t>mb</t>
  </si>
  <si>
    <t>number of hours</t>
  </si>
  <si>
    <t>40-90</t>
  </si>
  <si>
    <t>30-40</t>
  </si>
  <si>
    <t>20-30</t>
  </si>
  <si>
    <t>0-20</t>
  </si>
  <si>
    <t>Standard atmosphere</t>
  </si>
  <si>
    <t>1 hr</t>
  </si>
  <si>
    <t>2 hr</t>
  </si>
  <si>
    <t>4 hr</t>
  </si>
  <si>
    <t>6 hr</t>
  </si>
  <si>
    <t>8 hr</t>
  </si>
  <si>
    <t>12 hr</t>
  </si>
  <si>
    <t>24 hr</t>
  </si>
  <si>
    <t>scale factor</t>
  </si>
  <si>
    <t xml:space="preserve"> +/-</t>
  </si>
  <si>
    <t>Days</t>
  </si>
  <si>
    <t>Cosmic-ray probe simulator</t>
  </si>
  <si>
    <t>dry cph</t>
  </si>
  <si>
    <t>relative counting rate</t>
  </si>
  <si>
    <t>tlow</t>
  </si>
  <si>
    <t>thigh</t>
  </si>
  <si>
    <t>true VWC</t>
  </si>
  <si>
    <t>measured VWC</t>
  </si>
  <si>
    <t>Hydroinnova LLC</t>
  </si>
  <si>
    <t>hours: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</si>
</sst>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i/>
      <sz val="11"/>
      <color indexed="63"/>
      <name val="Calibri"/>
      <family val="2"/>
    </font>
    <font>
      <b/>
      <sz val="14"/>
      <color indexed="63"/>
      <name val="Calibri"/>
      <family val="2"/>
    </font>
    <font>
      <sz val="10"/>
      <color indexed="8"/>
      <name val="Tahoma"/>
      <family val="2"/>
    </font>
    <font>
      <sz val="12"/>
      <color indexed="63"/>
      <name val="Tahoma"/>
      <family val="2"/>
    </font>
    <font>
      <vertAlign val="superscript"/>
      <sz val="12"/>
      <color indexed="63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theme="1" tint="0.34999001026153564"/>
      <name val="Calibri"/>
      <family val="2"/>
    </font>
    <font>
      <b/>
      <sz val="14"/>
      <color theme="1" tint="0.24998000264167786"/>
      <name val="Calibri"/>
      <family val="2"/>
    </font>
    <font>
      <i/>
      <sz val="11"/>
      <color theme="1" tint="0.24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7" fillId="33" borderId="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0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-0.0065"/>
          <c:w val="0.847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v>true soil moisture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calcs!$H$2:$H$1000</c:f>
              <c:numCache>
                <c:ptCount val="999"/>
                <c:pt idx="0">
                  <c:v>0.08333333333333333</c:v>
                </c:pt>
                <c:pt idx="1">
                  <c:v>0.25</c:v>
                </c:pt>
                <c:pt idx="2">
                  <c:v>0.41666666666666663</c:v>
                </c:pt>
                <c:pt idx="3">
                  <c:v>0.5833333333333333</c:v>
                </c:pt>
                <c:pt idx="4">
                  <c:v>0.7499999999999999</c:v>
                </c:pt>
                <c:pt idx="5">
                  <c:v>0.9166666666666665</c:v>
                </c:pt>
                <c:pt idx="6">
                  <c:v>1.0833333333333333</c:v>
                </c:pt>
                <c:pt idx="7">
                  <c:v>1.25</c:v>
                </c:pt>
                <c:pt idx="8">
                  <c:v>1.4166666666666667</c:v>
                </c:pt>
                <c:pt idx="9">
                  <c:v>1.5833333333333335</c:v>
                </c:pt>
                <c:pt idx="10">
                  <c:v>1.7500000000000002</c:v>
                </c:pt>
                <c:pt idx="11">
                  <c:v>1.916666666666667</c:v>
                </c:pt>
                <c:pt idx="12">
                  <c:v>2.0833333333333335</c:v>
                </c:pt>
                <c:pt idx="13">
                  <c:v>2.25</c:v>
                </c:pt>
                <c:pt idx="14">
                  <c:v>2.4166666666666665</c:v>
                </c:pt>
                <c:pt idx="15">
                  <c:v>2.583333333333333</c:v>
                </c:pt>
                <c:pt idx="16">
                  <c:v>2.7499999999999996</c:v>
                </c:pt>
                <c:pt idx="17">
                  <c:v>2.916666666666666</c:v>
                </c:pt>
                <c:pt idx="18">
                  <c:v>3.0833333333333326</c:v>
                </c:pt>
                <c:pt idx="19">
                  <c:v>3.249999999999999</c:v>
                </c:pt>
                <c:pt idx="20">
                  <c:v>3.4166666666666656</c:v>
                </c:pt>
                <c:pt idx="21">
                  <c:v>3.583333333333332</c:v>
                </c:pt>
                <c:pt idx="22">
                  <c:v>3.7499999999999987</c:v>
                </c:pt>
                <c:pt idx="23">
                  <c:v>3.916666666666665</c:v>
                </c:pt>
                <c:pt idx="24">
                  <c:v>4.083333333333332</c:v>
                </c:pt>
                <c:pt idx="25">
                  <c:v>4.249999999999999</c:v>
                </c:pt>
                <c:pt idx="26">
                  <c:v>4.416666666666666</c:v>
                </c:pt>
                <c:pt idx="27">
                  <c:v>4.583333333333333</c:v>
                </c:pt>
                <c:pt idx="28">
                  <c:v>4.75</c:v>
                </c:pt>
                <c:pt idx="29">
                  <c:v>4.916666666666667</c:v>
                </c:pt>
                <c:pt idx="30">
                  <c:v>5.083333333333334</c:v>
                </c:pt>
                <c:pt idx="31">
                  <c:v>5.250000000000001</c:v>
                </c:pt>
                <c:pt idx="32">
                  <c:v>5.416666666666668</c:v>
                </c:pt>
                <c:pt idx="33">
                  <c:v>5.583333333333335</c:v>
                </c:pt>
                <c:pt idx="34">
                  <c:v>5.750000000000002</c:v>
                </c:pt>
                <c:pt idx="35">
                  <c:v>5.916666666666669</c:v>
                </c:pt>
                <c:pt idx="36">
                  <c:v>6.083333333333336</c:v>
                </c:pt>
                <c:pt idx="37">
                  <c:v>6.250000000000003</c:v>
                </c:pt>
                <c:pt idx="38">
                  <c:v>6.41666666666667</c:v>
                </c:pt>
                <c:pt idx="39">
                  <c:v>6.583333333333337</c:v>
                </c:pt>
                <c:pt idx="40">
                  <c:v>6.7500000000000036</c:v>
                </c:pt>
                <c:pt idx="41">
                  <c:v>6.9166666666666705</c:v>
                </c:pt>
                <c:pt idx="42">
                  <c:v>7.0833333333333375</c:v>
                </c:pt>
                <c:pt idx="43">
                  <c:v>7.250000000000004</c:v>
                </c:pt>
                <c:pt idx="44">
                  <c:v>7.416666666666671</c:v>
                </c:pt>
                <c:pt idx="45">
                  <c:v>7.583333333333338</c:v>
                </c:pt>
                <c:pt idx="46">
                  <c:v>7.750000000000005</c:v>
                </c:pt>
                <c:pt idx="47">
                  <c:v>7.916666666666672</c:v>
                </c:pt>
                <c:pt idx="48">
                  <c:v>8.08333333333334</c:v>
                </c:pt>
                <c:pt idx="49">
                  <c:v>8.250000000000005</c:v>
                </c:pt>
                <c:pt idx="50">
                  <c:v>8.416666666666671</c:v>
                </c:pt>
                <c:pt idx="51">
                  <c:v>8.583333333333337</c:v>
                </c:pt>
                <c:pt idx="52">
                  <c:v>8.750000000000004</c:v>
                </c:pt>
                <c:pt idx="53">
                  <c:v>8.91666666666667</c:v>
                </c:pt>
                <c:pt idx="54">
                  <c:v>9.083333333333336</c:v>
                </c:pt>
                <c:pt idx="55">
                  <c:v>9.250000000000002</c:v>
                </c:pt>
                <c:pt idx="56">
                  <c:v>9.416666666666668</c:v>
                </c:pt>
                <c:pt idx="57">
                  <c:v>9.583333333333334</c:v>
                </c:pt>
                <c:pt idx="58">
                  <c:v>9.75</c:v>
                </c:pt>
                <c:pt idx="59">
                  <c:v>9.916666666666666</c:v>
                </c:pt>
                <c:pt idx="60">
                  <c:v>10.083333333333332</c:v>
                </c:pt>
                <c:pt idx="61">
                  <c:v>10.249999999999998</c:v>
                </c:pt>
                <c:pt idx="62">
                  <c:v>10.416666666666664</c:v>
                </c:pt>
                <c:pt idx="63">
                  <c:v>10.58333333333333</c:v>
                </c:pt>
                <c:pt idx="64">
                  <c:v>10.749999999999996</c:v>
                </c:pt>
                <c:pt idx="65">
                  <c:v>10.916666666666663</c:v>
                </c:pt>
                <c:pt idx="66">
                  <c:v>11.083333333333329</c:v>
                </c:pt>
                <c:pt idx="67">
                  <c:v>11.249999999999995</c:v>
                </c:pt>
                <c:pt idx="68">
                  <c:v>11.41666666666666</c:v>
                </c:pt>
                <c:pt idx="69">
                  <c:v>11.583333333333327</c:v>
                </c:pt>
                <c:pt idx="70">
                  <c:v>11.749999999999993</c:v>
                </c:pt>
                <c:pt idx="71">
                  <c:v>11.916666666666659</c:v>
                </c:pt>
                <c:pt idx="72">
                  <c:v>12.083333333333325</c:v>
                </c:pt>
                <c:pt idx="73">
                  <c:v>12.249999999999991</c:v>
                </c:pt>
                <c:pt idx="74">
                  <c:v>12.416666666666657</c:v>
                </c:pt>
                <c:pt idx="75">
                  <c:v>12.583333333333323</c:v>
                </c:pt>
                <c:pt idx="76">
                  <c:v>12.74999999999999</c:v>
                </c:pt>
                <c:pt idx="77">
                  <c:v>12.916666666666655</c:v>
                </c:pt>
                <c:pt idx="78">
                  <c:v>13.083333333333321</c:v>
                </c:pt>
                <c:pt idx="79">
                  <c:v>13.249999999999988</c:v>
                </c:pt>
                <c:pt idx="80">
                  <c:v>13.416666666666654</c:v>
                </c:pt>
                <c:pt idx="81">
                  <c:v>13.58333333333332</c:v>
                </c:pt>
                <c:pt idx="82">
                  <c:v>13.749999999999986</c:v>
                </c:pt>
                <c:pt idx="83">
                  <c:v>13.916666666666652</c:v>
                </c:pt>
                <c:pt idx="84">
                  <c:v>14.083333333333318</c:v>
                </c:pt>
                <c:pt idx="85">
                  <c:v>14.249999999999984</c:v>
                </c:pt>
                <c:pt idx="86">
                  <c:v>14.41666666666665</c:v>
                </c:pt>
                <c:pt idx="87">
                  <c:v>14.583333333333316</c:v>
                </c:pt>
                <c:pt idx="88">
                  <c:v>14.749999999999982</c:v>
                </c:pt>
                <c:pt idx="89">
                  <c:v>14.916666666666648</c:v>
                </c:pt>
                <c:pt idx="90">
                  <c:v>15.083333333333314</c:v>
                </c:pt>
                <c:pt idx="91">
                  <c:v>15.24999999999998</c:v>
                </c:pt>
                <c:pt idx="92">
                  <c:v>15.416666666666647</c:v>
                </c:pt>
                <c:pt idx="93">
                  <c:v>15.583333333333313</c:v>
                </c:pt>
                <c:pt idx="94">
                  <c:v>15.749999999999979</c:v>
                </c:pt>
                <c:pt idx="95">
                  <c:v>15.916666666666645</c:v>
                </c:pt>
                <c:pt idx="96">
                  <c:v>16.08333333333331</c:v>
                </c:pt>
                <c:pt idx="97">
                  <c:v>16.24999999999998</c:v>
                </c:pt>
                <c:pt idx="98">
                  <c:v>16.416666666666647</c:v>
                </c:pt>
                <c:pt idx="99">
                  <c:v>16.583333333333314</c:v>
                </c:pt>
                <c:pt idx="100">
                  <c:v>16.749999999999982</c:v>
                </c:pt>
                <c:pt idx="101">
                  <c:v>16.91666666666665</c:v>
                </c:pt>
                <c:pt idx="102">
                  <c:v>17.083333333333318</c:v>
                </c:pt>
                <c:pt idx="103">
                  <c:v>17.249999999999986</c:v>
                </c:pt>
                <c:pt idx="104">
                  <c:v>17.416666666666654</c:v>
                </c:pt>
                <c:pt idx="105">
                  <c:v>17.58333333333332</c:v>
                </c:pt>
                <c:pt idx="106">
                  <c:v>17.74999999999999</c:v>
                </c:pt>
                <c:pt idx="107">
                  <c:v>17.916666666666657</c:v>
                </c:pt>
                <c:pt idx="108">
                  <c:v>18.083333333333325</c:v>
                </c:pt>
                <c:pt idx="109">
                  <c:v>18.249999999999993</c:v>
                </c:pt>
                <c:pt idx="110">
                  <c:v>18.41666666666666</c:v>
                </c:pt>
                <c:pt idx="111">
                  <c:v>18.58333333333333</c:v>
                </c:pt>
                <c:pt idx="112">
                  <c:v>18.749999999999996</c:v>
                </c:pt>
                <c:pt idx="113">
                  <c:v>18.916666666666664</c:v>
                </c:pt>
                <c:pt idx="114">
                  <c:v>19.083333333333332</c:v>
                </c:pt>
                <c:pt idx="115">
                  <c:v>19.25</c:v>
                </c:pt>
                <c:pt idx="116">
                  <c:v>19.416666666666668</c:v>
                </c:pt>
                <c:pt idx="117">
                  <c:v>19.583333333333336</c:v>
                </c:pt>
                <c:pt idx="118">
                  <c:v>19.750000000000004</c:v>
                </c:pt>
                <c:pt idx="119">
                  <c:v>19.91666666666667</c:v>
                </c:pt>
                <c:pt idx="120">
                  <c:v>20.08333333333334</c:v>
                </c:pt>
                <c:pt idx="121">
                  <c:v>20.250000000000007</c:v>
                </c:pt>
                <c:pt idx="122">
                  <c:v>20.416666666666675</c:v>
                </c:pt>
                <c:pt idx="123">
                  <c:v>20.583333333333343</c:v>
                </c:pt>
                <c:pt idx="124">
                  <c:v>20.75000000000001</c:v>
                </c:pt>
                <c:pt idx="125">
                  <c:v>20.91666666666668</c:v>
                </c:pt>
                <c:pt idx="126">
                  <c:v>21.083333333333346</c:v>
                </c:pt>
                <c:pt idx="127">
                  <c:v>21.250000000000014</c:v>
                </c:pt>
                <c:pt idx="128">
                  <c:v>21.416666666666682</c:v>
                </c:pt>
                <c:pt idx="129">
                  <c:v>21.58333333333335</c:v>
                </c:pt>
                <c:pt idx="130">
                  <c:v>21.750000000000018</c:v>
                </c:pt>
                <c:pt idx="131">
                  <c:v>21.916666666666686</c:v>
                </c:pt>
                <c:pt idx="132">
                  <c:v>22.083333333333353</c:v>
                </c:pt>
                <c:pt idx="133">
                  <c:v>22.25000000000002</c:v>
                </c:pt>
                <c:pt idx="134">
                  <c:v>22.41666666666669</c:v>
                </c:pt>
                <c:pt idx="135">
                  <c:v>22.583333333333357</c:v>
                </c:pt>
                <c:pt idx="136">
                  <c:v>22.750000000000025</c:v>
                </c:pt>
                <c:pt idx="137">
                  <c:v>22.916666666666693</c:v>
                </c:pt>
                <c:pt idx="138">
                  <c:v>23.08333333333336</c:v>
                </c:pt>
                <c:pt idx="139">
                  <c:v>23.25000000000003</c:v>
                </c:pt>
                <c:pt idx="140">
                  <c:v>23.416666666666696</c:v>
                </c:pt>
                <c:pt idx="141">
                  <c:v>23.583333333333364</c:v>
                </c:pt>
                <c:pt idx="142">
                  <c:v>23.750000000000032</c:v>
                </c:pt>
                <c:pt idx="143">
                  <c:v>23.9166666666667</c:v>
                </c:pt>
                <c:pt idx="144">
                  <c:v>24.083333333333368</c:v>
                </c:pt>
                <c:pt idx="145">
                  <c:v>24.250000000000036</c:v>
                </c:pt>
                <c:pt idx="146">
                  <c:v>24.416666666666703</c:v>
                </c:pt>
                <c:pt idx="147">
                  <c:v>24.58333333333337</c:v>
                </c:pt>
                <c:pt idx="148">
                  <c:v>24.75000000000004</c:v>
                </c:pt>
                <c:pt idx="149">
                  <c:v>24.916666666666707</c:v>
                </c:pt>
                <c:pt idx="150">
                  <c:v>25.083333333333375</c:v>
                </c:pt>
                <c:pt idx="151">
                  <c:v>25.250000000000043</c:v>
                </c:pt>
                <c:pt idx="152">
                  <c:v>25.41666666666671</c:v>
                </c:pt>
                <c:pt idx="153">
                  <c:v>25.58333333333338</c:v>
                </c:pt>
                <c:pt idx="154">
                  <c:v>25.750000000000046</c:v>
                </c:pt>
                <c:pt idx="155">
                  <c:v>25.916666666666714</c:v>
                </c:pt>
                <c:pt idx="156">
                  <c:v>26.083333333333382</c:v>
                </c:pt>
                <c:pt idx="157">
                  <c:v>26.25000000000005</c:v>
                </c:pt>
                <c:pt idx="158">
                  <c:v>26.416666666666718</c:v>
                </c:pt>
                <c:pt idx="159">
                  <c:v>26.583333333333385</c:v>
                </c:pt>
                <c:pt idx="160">
                  <c:v>26.750000000000053</c:v>
                </c:pt>
                <c:pt idx="161">
                  <c:v>26.91666666666672</c:v>
                </c:pt>
                <c:pt idx="162">
                  <c:v>27.08333333333339</c:v>
                </c:pt>
                <c:pt idx="163">
                  <c:v>27.250000000000057</c:v>
                </c:pt>
                <c:pt idx="164">
                  <c:v>27.416666666666725</c:v>
                </c:pt>
                <c:pt idx="165">
                  <c:v>27.583333333333393</c:v>
                </c:pt>
                <c:pt idx="166">
                  <c:v>27.75000000000006</c:v>
                </c:pt>
                <c:pt idx="167">
                  <c:v>27.91666666666673</c:v>
                </c:pt>
                <c:pt idx="168">
                  <c:v>28.083333333333396</c:v>
                </c:pt>
                <c:pt idx="169">
                  <c:v>28.250000000000064</c:v>
                </c:pt>
                <c:pt idx="170">
                  <c:v>28.416666666666732</c:v>
                </c:pt>
                <c:pt idx="171">
                  <c:v>28.5833333333334</c:v>
                </c:pt>
                <c:pt idx="172">
                  <c:v>28.750000000000068</c:v>
                </c:pt>
                <c:pt idx="173">
                  <c:v>28.916666666666735</c:v>
                </c:pt>
                <c:pt idx="174">
                  <c:v>29.083333333333403</c:v>
                </c:pt>
                <c:pt idx="175">
                  <c:v>29.25000000000007</c:v>
                </c:pt>
                <c:pt idx="176">
                  <c:v>29.41666666666674</c:v>
                </c:pt>
                <c:pt idx="177">
                  <c:v>29.583333333333407</c:v>
                </c:pt>
                <c:pt idx="178">
                  <c:v>29.750000000000075</c:v>
                </c:pt>
                <c:pt idx="179">
                  <c:v>29.916666666666742</c:v>
                </c:pt>
                <c:pt idx="180">
                  <c:v>30.08333333333341</c:v>
                </c:pt>
                <c:pt idx="181">
                  <c:v>30.250000000000078</c:v>
                </c:pt>
                <c:pt idx="182">
                  <c:v>30.416666666666746</c:v>
                </c:pt>
                <c:pt idx="183">
                  <c:v>30.583333333333414</c:v>
                </c:pt>
                <c:pt idx="184">
                  <c:v>30.75000000000008</c:v>
                </c:pt>
                <c:pt idx="185">
                  <c:v>30.91666666666675</c:v>
                </c:pt>
                <c:pt idx="186">
                  <c:v>31.083333333333417</c:v>
                </c:pt>
                <c:pt idx="187">
                  <c:v>31.250000000000085</c:v>
                </c:pt>
                <c:pt idx="188">
                  <c:v>31.416666666666753</c:v>
                </c:pt>
                <c:pt idx="189">
                  <c:v>31.58333333333342</c:v>
                </c:pt>
                <c:pt idx="190">
                  <c:v>31.75000000000009</c:v>
                </c:pt>
                <c:pt idx="191">
                  <c:v>31.916666666666757</c:v>
                </c:pt>
                <c:pt idx="192">
                  <c:v>32.08333333333342</c:v>
                </c:pt>
                <c:pt idx="193">
                  <c:v>32.250000000000085</c:v>
                </c:pt>
                <c:pt idx="194">
                  <c:v>32.41666666666675</c:v>
                </c:pt>
                <c:pt idx="195">
                  <c:v>32.583333333333414</c:v>
                </c:pt>
                <c:pt idx="196">
                  <c:v>32.75000000000008</c:v>
                </c:pt>
                <c:pt idx="197">
                  <c:v>32.91666666666674</c:v>
                </c:pt>
                <c:pt idx="198">
                  <c:v>33.08333333333341</c:v>
                </c:pt>
                <c:pt idx="199">
                  <c:v>33.25000000000007</c:v>
                </c:pt>
                <c:pt idx="200">
                  <c:v>33.416666666666735</c:v>
                </c:pt>
                <c:pt idx="201">
                  <c:v>33.5833333333334</c:v>
                </c:pt>
                <c:pt idx="202">
                  <c:v>33.750000000000064</c:v>
                </c:pt>
                <c:pt idx="203">
                  <c:v>33.91666666666673</c:v>
                </c:pt>
                <c:pt idx="204">
                  <c:v>34.08333333333339</c:v>
                </c:pt>
                <c:pt idx="205">
                  <c:v>34.25000000000006</c:v>
                </c:pt>
                <c:pt idx="206">
                  <c:v>34.41666666666672</c:v>
                </c:pt>
                <c:pt idx="207">
                  <c:v>34.583333333333385</c:v>
                </c:pt>
                <c:pt idx="208">
                  <c:v>34.75000000000005</c:v>
                </c:pt>
                <c:pt idx="209">
                  <c:v>34.916666666666714</c:v>
                </c:pt>
                <c:pt idx="210">
                  <c:v>35.08333333333338</c:v>
                </c:pt>
                <c:pt idx="211">
                  <c:v>35.25000000000004</c:v>
                </c:pt>
                <c:pt idx="212">
                  <c:v>35.41666666666671</c:v>
                </c:pt>
                <c:pt idx="213">
                  <c:v>35.58333333333337</c:v>
                </c:pt>
                <c:pt idx="214">
                  <c:v>35.750000000000036</c:v>
                </c:pt>
                <c:pt idx="215">
                  <c:v>35.9166666666667</c:v>
                </c:pt>
                <c:pt idx="216">
                  <c:v>36.083333333333364</c:v>
                </c:pt>
                <c:pt idx="217">
                  <c:v>36.25000000000003</c:v>
                </c:pt>
                <c:pt idx="218">
                  <c:v>36.41666666666669</c:v>
                </c:pt>
                <c:pt idx="219">
                  <c:v>36.58333333333336</c:v>
                </c:pt>
                <c:pt idx="220">
                  <c:v>36.75000000000002</c:v>
                </c:pt>
                <c:pt idx="221">
                  <c:v>36.916666666666686</c:v>
                </c:pt>
                <c:pt idx="222">
                  <c:v>37.08333333333335</c:v>
                </c:pt>
                <c:pt idx="223">
                  <c:v>37.250000000000014</c:v>
                </c:pt>
                <c:pt idx="224">
                  <c:v>37.41666666666668</c:v>
                </c:pt>
                <c:pt idx="225">
                  <c:v>37.58333333333334</c:v>
                </c:pt>
                <c:pt idx="226">
                  <c:v>37.75000000000001</c:v>
                </c:pt>
                <c:pt idx="227">
                  <c:v>37.91666666666667</c:v>
                </c:pt>
                <c:pt idx="228">
                  <c:v>38.083333333333336</c:v>
                </c:pt>
                <c:pt idx="229">
                  <c:v>38.25</c:v>
                </c:pt>
                <c:pt idx="230">
                  <c:v>38.416666666666664</c:v>
                </c:pt>
                <c:pt idx="231">
                  <c:v>38.58333333333333</c:v>
                </c:pt>
                <c:pt idx="232">
                  <c:v>38.74999999999999</c:v>
                </c:pt>
                <c:pt idx="233">
                  <c:v>38.91666666666666</c:v>
                </c:pt>
                <c:pt idx="234">
                  <c:v>39.08333333333332</c:v>
                </c:pt>
                <c:pt idx="235">
                  <c:v>39.249999999999986</c:v>
                </c:pt>
                <c:pt idx="236">
                  <c:v>39.41666666666665</c:v>
                </c:pt>
                <c:pt idx="237">
                  <c:v>39.583333333333314</c:v>
                </c:pt>
                <c:pt idx="238">
                  <c:v>39.74999999999998</c:v>
                </c:pt>
                <c:pt idx="239">
                  <c:v>39.91666666666664</c:v>
                </c:pt>
                <c:pt idx="240">
                  <c:v>40.08333333333331</c:v>
                </c:pt>
                <c:pt idx="241">
                  <c:v>40.24999999999997</c:v>
                </c:pt>
                <c:pt idx="242">
                  <c:v>40.416666666666636</c:v>
                </c:pt>
                <c:pt idx="243">
                  <c:v>40.5833333333333</c:v>
                </c:pt>
                <c:pt idx="244">
                  <c:v>40.749999999999964</c:v>
                </c:pt>
                <c:pt idx="245">
                  <c:v>40.91666666666663</c:v>
                </c:pt>
                <c:pt idx="246">
                  <c:v>41.08333333333329</c:v>
                </c:pt>
                <c:pt idx="247">
                  <c:v>41.24999999999996</c:v>
                </c:pt>
                <c:pt idx="248">
                  <c:v>41.41666666666662</c:v>
                </c:pt>
                <c:pt idx="249">
                  <c:v>41.583333333333286</c:v>
                </c:pt>
                <c:pt idx="250">
                  <c:v>41.74999999999995</c:v>
                </c:pt>
                <c:pt idx="251">
                  <c:v>41.916666666666615</c:v>
                </c:pt>
                <c:pt idx="252">
                  <c:v>42.08333333333328</c:v>
                </c:pt>
                <c:pt idx="253">
                  <c:v>42.24999999999994</c:v>
                </c:pt>
                <c:pt idx="254">
                  <c:v>42.41666666666661</c:v>
                </c:pt>
                <c:pt idx="255">
                  <c:v>42.58333333333327</c:v>
                </c:pt>
                <c:pt idx="256">
                  <c:v>42.749999999999936</c:v>
                </c:pt>
                <c:pt idx="257">
                  <c:v>42.9166666666666</c:v>
                </c:pt>
                <c:pt idx="258">
                  <c:v>43.083333333333265</c:v>
                </c:pt>
                <c:pt idx="259">
                  <c:v>43.24999999999993</c:v>
                </c:pt>
                <c:pt idx="260">
                  <c:v>43.41666666666659</c:v>
                </c:pt>
                <c:pt idx="261">
                  <c:v>43.58333333333326</c:v>
                </c:pt>
                <c:pt idx="262">
                  <c:v>43.74999999999992</c:v>
                </c:pt>
                <c:pt idx="263">
                  <c:v>43.916666666666586</c:v>
                </c:pt>
                <c:pt idx="264">
                  <c:v>44.08333333333325</c:v>
                </c:pt>
                <c:pt idx="265">
                  <c:v>44.249999999999915</c:v>
                </c:pt>
                <c:pt idx="266">
                  <c:v>44.41666666666658</c:v>
                </c:pt>
                <c:pt idx="267">
                  <c:v>44.58333333333324</c:v>
                </c:pt>
                <c:pt idx="268">
                  <c:v>44.74999999999991</c:v>
                </c:pt>
                <c:pt idx="269">
                  <c:v>44.91666666666657</c:v>
                </c:pt>
                <c:pt idx="270">
                  <c:v>45.083333333333236</c:v>
                </c:pt>
                <c:pt idx="271">
                  <c:v>45.2499999999999</c:v>
                </c:pt>
                <c:pt idx="272">
                  <c:v>45.416666666666565</c:v>
                </c:pt>
                <c:pt idx="273">
                  <c:v>45.58333333333323</c:v>
                </c:pt>
                <c:pt idx="274">
                  <c:v>45.74999999999989</c:v>
                </c:pt>
                <c:pt idx="275">
                  <c:v>45.91666666666656</c:v>
                </c:pt>
                <c:pt idx="276">
                  <c:v>46.08333333333322</c:v>
                </c:pt>
                <c:pt idx="277">
                  <c:v>46.249999999999886</c:v>
                </c:pt>
                <c:pt idx="278">
                  <c:v>46.41666666666655</c:v>
                </c:pt>
                <c:pt idx="279">
                  <c:v>46.583333333333215</c:v>
                </c:pt>
                <c:pt idx="280">
                  <c:v>46.74999999999988</c:v>
                </c:pt>
                <c:pt idx="281">
                  <c:v>46.91666666666654</c:v>
                </c:pt>
                <c:pt idx="282">
                  <c:v>47.08333333333321</c:v>
                </c:pt>
                <c:pt idx="283">
                  <c:v>47.24999999999987</c:v>
                </c:pt>
                <c:pt idx="284">
                  <c:v>47.416666666666536</c:v>
                </c:pt>
                <c:pt idx="285">
                  <c:v>47.5833333333332</c:v>
                </c:pt>
                <c:pt idx="286">
                  <c:v>47.749999999999865</c:v>
                </c:pt>
                <c:pt idx="287">
                  <c:v>47.91666666666653</c:v>
                </c:pt>
                <c:pt idx="288">
                  <c:v>48.083333333333194</c:v>
                </c:pt>
                <c:pt idx="289">
                  <c:v>48.24999999999986</c:v>
                </c:pt>
                <c:pt idx="290">
                  <c:v>48.41666666666652</c:v>
                </c:pt>
                <c:pt idx="291">
                  <c:v>48.58333333333319</c:v>
                </c:pt>
                <c:pt idx="292">
                  <c:v>48.74999999999985</c:v>
                </c:pt>
                <c:pt idx="293">
                  <c:v>48.916666666666515</c:v>
                </c:pt>
                <c:pt idx="294">
                  <c:v>49.08333333333318</c:v>
                </c:pt>
                <c:pt idx="295">
                  <c:v>49.249999999999844</c:v>
                </c:pt>
                <c:pt idx="296">
                  <c:v>49.41666666666651</c:v>
                </c:pt>
                <c:pt idx="297">
                  <c:v>49.58333333333317</c:v>
                </c:pt>
                <c:pt idx="298">
                  <c:v>49.74999999999984</c:v>
                </c:pt>
                <c:pt idx="299">
                  <c:v>49.9166666666665</c:v>
                </c:pt>
                <c:pt idx="300">
                  <c:v>50.083333333333165</c:v>
                </c:pt>
                <c:pt idx="301">
                  <c:v>50.24999999999983</c:v>
                </c:pt>
                <c:pt idx="302">
                  <c:v>50.416666666666494</c:v>
                </c:pt>
                <c:pt idx="303">
                  <c:v>50.58333333333316</c:v>
                </c:pt>
                <c:pt idx="304">
                  <c:v>50.74999999999982</c:v>
                </c:pt>
                <c:pt idx="305">
                  <c:v>50.91666666666649</c:v>
                </c:pt>
                <c:pt idx="306">
                  <c:v>51.08333333333315</c:v>
                </c:pt>
                <c:pt idx="307">
                  <c:v>51.249999999999815</c:v>
                </c:pt>
                <c:pt idx="308">
                  <c:v>51.41666666666648</c:v>
                </c:pt>
                <c:pt idx="309">
                  <c:v>51.583333333333144</c:v>
                </c:pt>
                <c:pt idx="310">
                  <c:v>51.74999999999981</c:v>
                </c:pt>
                <c:pt idx="311">
                  <c:v>51.91666666666647</c:v>
                </c:pt>
                <c:pt idx="312">
                  <c:v>52.08333333333314</c:v>
                </c:pt>
                <c:pt idx="313">
                  <c:v>52.2499999999998</c:v>
                </c:pt>
                <c:pt idx="314">
                  <c:v>52.416666666666465</c:v>
                </c:pt>
                <c:pt idx="315">
                  <c:v>52.58333333333313</c:v>
                </c:pt>
                <c:pt idx="316">
                  <c:v>52.749999999999794</c:v>
                </c:pt>
                <c:pt idx="317">
                  <c:v>52.91666666666646</c:v>
                </c:pt>
                <c:pt idx="318">
                  <c:v>53.08333333333312</c:v>
                </c:pt>
                <c:pt idx="319">
                  <c:v>53.24999999999979</c:v>
                </c:pt>
                <c:pt idx="320">
                  <c:v>53.41666666666645</c:v>
                </c:pt>
                <c:pt idx="321">
                  <c:v>53.583333333333115</c:v>
                </c:pt>
                <c:pt idx="322">
                  <c:v>53.74999999999978</c:v>
                </c:pt>
                <c:pt idx="323">
                  <c:v>53.916666666666444</c:v>
                </c:pt>
                <c:pt idx="324">
                  <c:v>54.08333333333311</c:v>
                </c:pt>
                <c:pt idx="325">
                  <c:v>54.24999999999977</c:v>
                </c:pt>
                <c:pt idx="326">
                  <c:v>54.41666666666644</c:v>
                </c:pt>
                <c:pt idx="327">
                  <c:v>54.5833333333331</c:v>
                </c:pt>
                <c:pt idx="328">
                  <c:v>54.749999999999766</c:v>
                </c:pt>
                <c:pt idx="329">
                  <c:v>54.91666666666643</c:v>
                </c:pt>
                <c:pt idx="330">
                  <c:v>55.083333333333094</c:v>
                </c:pt>
                <c:pt idx="331">
                  <c:v>55.24999999999976</c:v>
                </c:pt>
                <c:pt idx="332">
                  <c:v>55.41666666666642</c:v>
                </c:pt>
                <c:pt idx="333">
                  <c:v>55.58333333333309</c:v>
                </c:pt>
                <c:pt idx="334">
                  <c:v>55.74999999999975</c:v>
                </c:pt>
                <c:pt idx="335">
                  <c:v>55.916666666666416</c:v>
                </c:pt>
                <c:pt idx="336">
                  <c:v>56.08333333333308</c:v>
                </c:pt>
                <c:pt idx="337">
                  <c:v>56.249999999999744</c:v>
                </c:pt>
                <c:pt idx="338">
                  <c:v>56.41666666666641</c:v>
                </c:pt>
                <c:pt idx="339">
                  <c:v>56.58333333333307</c:v>
                </c:pt>
                <c:pt idx="340">
                  <c:v>56.74999999999974</c:v>
                </c:pt>
                <c:pt idx="341">
                  <c:v>56.9166666666664</c:v>
                </c:pt>
                <c:pt idx="342">
                  <c:v>57.083333333333066</c:v>
                </c:pt>
                <c:pt idx="343">
                  <c:v>57.24999999999973</c:v>
                </c:pt>
                <c:pt idx="344">
                  <c:v>57.416666666666394</c:v>
                </c:pt>
                <c:pt idx="345">
                  <c:v>57.58333333333306</c:v>
                </c:pt>
                <c:pt idx="346">
                  <c:v>57.74999999999972</c:v>
                </c:pt>
                <c:pt idx="347">
                  <c:v>57.91666666666639</c:v>
                </c:pt>
                <c:pt idx="348">
                  <c:v>58.08333333333305</c:v>
                </c:pt>
                <c:pt idx="349">
                  <c:v>58.249999999999716</c:v>
                </c:pt>
                <c:pt idx="350">
                  <c:v>58.41666666666638</c:v>
                </c:pt>
                <c:pt idx="351">
                  <c:v>58.583333333333044</c:v>
                </c:pt>
                <c:pt idx="352">
                  <c:v>58.74999999999971</c:v>
                </c:pt>
                <c:pt idx="353">
                  <c:v>58.91666666666637</c:v>
                </c:pt>
                <c:pt idx="354">
                  <c:v>59.08333333333304</c:v>
                </c:pt>
                <c:pt idx="355">
                  <c:v>59.2499999999997</c:v>
                </c:pt>
                <c:pt idx="356">
                  <c:v>59.416666666666366</c:v>
                </c:pt>
                <c:pt idx="357">
                  <c:v>59.58333333333303</c:v>
                </c:pt>
                <c:pt idx="358">
                  <c:v>59.749999999999694</c:v>
                </c:pt>
                <c:pt idx="359">
                  <c:v>59.91666666666636</c:v>
                </c:pt>
                <c:pt idx="360">
                  <c:v>60.08333333333302</c:v>
                </c:pt>
                <c:pt idx="361">
                  <c:v>60.24999999999969</c:v>
                </c:pt>
                <c:pt idx="362">
                  <c:v>60.41666666666635</c:v>
                </c:pt>
                <c:pt idx="363">
                  <c:v>60.583333333333016</c:v>
                </c:pt>
                <c:pt idx="364">
                  <c:v>60.74999999999968</c:v>
                </c:pt>
                <c:pt idx="365">
                  <c:v>60.916666666666345</c:v>
                </c:pt>
                <c:pt idx="366">
                  <c:v>61.08333333333301</c:v>
                </c:pt>
                <c:pt idx="367">
                  <c:v>61.24999999999967</c:v>
                </c:pt>
                <c:pt idx="368">
                  <c:v>61.41666666666634</c:v>
                </c:pt>
                <c:pt idx="369">
                  <c:v>61.583333333333</c:v>
                </c:pt>
                <c:pt idx="370">
                  <c:v>61.749999999999666</c:v>
                </c:pt>
                <c:pt idx="371">
                  <c:v>61.91666666666633</c:v>
                </c:pt>
                <c:pt idx="372">
                  <c:v>62.083333333332995</c:v>
                </c:pt>
                <c:pt idx="373">
                  <c:v>62.24999999999966</c:v>
                </c:pt>
                <c:pt idx="374">
                  <c:v>62.41666666666632</c:v>
                </c:pt>
                <c:pt idx="375">
                  <c:v>62.58333333333299</c:v>
                </c:pt>
                <c:pt idx="376">
                  <c:v>62.74999999999965</c:v>
                </c:pt>
                <c:pt idx="377">
                  <c:v>62.916666666666316</c:v>
                </c:pt>
                <c:pt idx="378">
                  <c:v>63.08333333333298</c:v>
                </c:pt>
                <c:pt idx="379">
                  <c:v>63.249999999999645</c:v>
                </c:pt>
                <c:pt idx="380">
                  <c:v>63.41666666666631</c:v>
                </c:pt>
                <c:pt idx="381">
                  <c:v>63.58333333333297</c:v>
                </c:pt>
                <c:pt idx="382">
                  <c:v>63.74999999999964</c:v>
                </c:pt>
                <c:pt idx="383">
                  <c:v>63.9166666666663</c:v>
                </c:pt>
                <c:pt idx="384">
                  <c:v>64.08333333333297</c:v>
                </c:pt>
                <c:pt idx="385">
                  <c:v>64.24999999999964</c:v>
                </c:pt>
                <c:pt idx="386">
                  <c:v>64.41666666666632</c:v>
                </c:pt>
                <c:pt idx="387">
                  <c:v>64.58333333333299</c:v>
                </c:pt>
                <c:pt idx="388">
                  <c:v>64.74999999999966</c:v>
                </c:pt>
                <c:pt idx="389">
                  <c:v>64.91666666666633</c:v>
                </c:pt>
                <c:pt idx="390">
                  <c:v>65.083333333333</c:v>
                </c:pt>
                <c:pt idx="391">
                  <c:v>65.24999999999967</c:v>
                </c:pt>
                <c:pt idx="392">
                  <c:v>65.41666666666634</c:v>
                </c:pt>
                <c:pt idx="393">
                  <c:v>65.58333333333302</c:v>
                </c:pt>
                <c:pt idx="394">
                  <c:v>65.74999999999969</c:v>
                </c:pt>
                <c:pt idx="395">
                  <c:v>65.91666666666636</c:v>
                </c:pt>
                <c:pt idx="396">
                  <c:v>66.08333333333303</c:v>
                </c:pt>
                <c:pt idx="397">
                  <c:v>66.2499999999997</c:v>
                </c:pt>
                <c:pt idx="398">
                  <c:v>66.41666666666637</c:v>
                </c:pt>
                <c:pt idx="399">
                  <c:v>66.58333333333304</c:v>
                </c:pt>
                <c:pt idx="400">
                  <c:v>66.74999999999972</c:v>
                </c:pt>
                <c:pt idx="401">
                  <c:v>66.91666666666639</c:v>
                </c:pt>
                <c:pt idx="402">
                  <c:v>67.08333333333306</c:v>
                </c:pt>
                <c:pt idx="403">
                  <c:v>67.24999999999973</c:v>
                </c:pt>
                <c:pt idx="404">
                  <c:v>67.4166666666664</c:v>
                </c:pt>
                <c:pt idx="405">
                  <c:v>67.58333333333307</c:v>
                </c:pt>
                <c:pt idx="406">
                  <c:v>67.74999999999974</c:v>
                </c:pt>
                <c:pt idx="407">
                  <c:v>67.91666666666642</c:v>
                </c:pt>
                <c:pt idx="408">
                  <c:v>68.08333333333309</c:v>
                </c:pt>
                <c:pt idx="409">
                  <c:v>68.24999999999976</c:v>
                </c:pt>
                <c:pt idx="410">
                  <c:v>68.41666666666643</c:v>
                </c:pt>
                <c:pt idx="411">
                  <c:v>68.5833333333331</c:v>
                </c:pt>
                <c:pt idx="412">
                  <c:v>68.74999999999977</c:v>
                </c:pt>
                <c:pt idx="413">
                  <c:v>68.91666666666644</c:v>
                </c:pt>
                <c:pt idx="414">
                  <c:v>69.08333333333312</c:v>
                </c:pt>
                <c:pt idx="415">
                  <c:v>69.24999999999979</c:v>
                </c:pt>
                <c:pt idx="416">
                  <c:v>69.41666666666646</c:v>
                </c:pt>
                <c:pt idx="417">
                  <c:v>69.58333333333313</c:v>
                </c:pt>
                <c:pt idx="418">
                  <c:v>69.7499999999998</c:v>
                </c:pt>
                <c:pt idx="419">
                  <c:v>69.91666666666647</c:v>
                </c:pt>
                <c:pt idx="420">
                  <c:v>70.08333333333314</c:v>
                </c:pt>
                <c:pt idx="421">
                  <c:v>70.24999999999982</c:v>
                </c:pt>
                <c:pt idx="422">
                  <c:v>70.41666666666649</c:v>
                </c:pt>
                <c:pt idx="423">
                  <c:v>70.58333333333316</c:v>
                </c:pt>
                <c:pt idx="424">
                  <c:v>70.74999999999983</c:v>
                </c:pt>
                <c:pt idx="425">
                  <c:v>70.9166666666665</c:v>
                </c:pt>
                <c:pt idx="426">
                  <c:v>71.08333333333317</c:v>
                </c:pt>
                <c:pt idx="427">
                  <c:v>71.24999999999984</c:v>
                </c:pt>
                <c:pt idx="428">
                  <c:v>71.41666666666652</c:v>
                </c:pt>
                <c:pt idx="429">
                  <c:v>71.58333333333319</c:v>
                </c:pt>
                <c:pt idx="430">
                  <c:v>71.74999999999986</c:v>
                </c:pt>
                <c:pt idx="431">
                  <c:v>71.91666666666653</c:v>
                </c:pt>
                <c:pt idx="432">
                  <c:v>72.0833333333332</c:v>
                </c:pt>
                <c:pt idx="433">
                  <c:v>72.24999999999987</c:v>
                </c:pt>
                <c:pt idx="434">
                  <c:v>72.41666666666654</c:v>
                </c:pt>
                <c:pt idx="435">
                  <c:v>72.58333333333321</c:v>
                </c:pt>
                <c:pt idx="436">
                  <c:v>72.74999999999989</c:v>
                </c:pt>
                <c:pt idx="437">
                  <c:v>72.91666666666656</c:v>
                </c:pt>
                <c:pt idx="438">
                  <c:v>73.08333333333323</c:v>
                </c:pt>
                <c:pt idx="439">
                  <c:v>73.2499999999999</c:v>
                </c:pt>
                <c:pt idx="440">
                  <c:v>73.41666666666657</c:v>
                </c:pt>
                <c:pt idx="441">
                  <c:v>73.58333333333324</c:v>
                </c:pt>
                <c:pt idx="442">
                  <c:v>73.74999999999991</c:v>
                </c:pt>
                <c:pt idx="443">
                  <c:v>73.91666666666659</c:v>
                </c:pt>
                <c:pt idx="444">
                  <c:v>74.08333333333326</c:v>
                </c:pt>
                <c:pt idx="445">
                  <c:v>74.24999999999993</c:v>
                </c:pt>
                <c:pt idx="446">
                  <c:v>74.4166666666666</c:v>
                </c:pt>
                <c:pt idx="447">
                  <c:v>74.58333333333327</c:v>
                </c:pt>
                <c:pt idx="448">
                  <c:v>74.74999999999994</c:v>
                </c:pt>
                <c:pt idx="449">
                  <c:v>74.91666666666661</c:v>
                </c:pt>
                <c:pt idx="450">
                  <c:v>75.08333333333329</c:v>
                </c:pt>
                <c:pt idx="451">
                  <c:v>75.24999999999996</c:v>
                </c:pt>
                <c:pt idx="452">
                  <c:v>75.41666666666663</c:v>
                </c:pt>
                <c:pt idx="453">
                  <c:v>75.5833333333333</c:v>
                </c:pt>
                <c:pt idx="454">
                  <c:v>75.74999999999997</c:v>
                </c:pt>
                <c:pt idx="455">
                  <c:v>75.91666666666664</c:v>
                </c:pt>
                <c:pt idx="456">
                  <c:v>76.08333333333331</c:v>
                </c:pt>
                <c:pt idx="457">
                  <c:v>76.24999999999999</c:v>
                </c:pt>
                <c:pt idx="458">
                  <c:v>76.41666666666666</c:v>
                </c:pt>
                <c:pt idx="459">
                  <c:v>76.58333333333333</c:v>
                </c:pt>
                <c:pt idx="460">
                  <c:v>76.75</c:v>
                </c:pt>
                <c:pt idx="461">
                  <c:v>76.91666666666667</c:v>
                </c:pt>
                <c:pt idx="462">
                  <c:v>77.08333333333334</c:v>
                </c:pt>
                <c:pt idx="463">
                  <c:v>77.25000000000001</c:v>
                </c:pt>
                <c:pt idx="464">
                  <c:v>77.41666666666669</c:v>
                </c:pt>
                <c:pt idx="465">
                  <c:v>77.58333333333336</c:v>
                </c:pt>
                <c:pt idx="466">
                  <c:v>77.75000000000003</c:v>
                </c:pt>
                <c:pt idx="467">
                  <c:v>77.9166666666667</c:v>
                </c:pt>
                <c:pt idx="468">
                  <c:v>78.08333333333337</c:v>
                </c:pt>
                <c:pt idx="469">
                  <c:v>78.25000000000004</c:v>
                </c:pt>
                <c:pt idx="470">
                  <c:v>78.41666666666671</c:v>
                </c:pt>
                <c:pt idx="471">
                  <c:v>78.58333333333339</c:v>
                </c:pt>
                <c:pt idx="472">
                  <c:v>78.75000000000006</c:v>
                </c:pt>
                <c:pt idx="473">
                  <c:v>78.91666666666673</c:v>
                </c:pt>
                <c:pt idx="474">
                  <c:v>79.0833333333334</c:v>
                </c:pt>
                <c:pt idx="475">
                  <c:v>79.25000000000007</c:v>
                </c:pt>
                <c:pt idx="476">
                  <c:v>79.41666666666674</c:v>
                </c:pt>
                <c:pt idx="477">
                  <c:v>79.58333333333341</c:v>
                </c:pt>
                <c:pt idx="478">
                  <c:v>79.75000000000009</c:v>
                </c:pt>
                <c:pt idx="479">
                  <c:v>79.91666666666676</c:v>
                </c:pt>
                <c:pt idx="480">
                  <c:v>80.08333333333343</c:v>
                </c:pt>
                <c:pt idx="481">
                  <c:v>80.2500000000001</c:v>
                </c:pt>
                <c:pt idx="482">
                  <c:v>80.41666666666677</c:v>
                </c:pt>
                <c:pt idx="483">
                  <c:v>80.58333333333344</c:v>
                </c:pt>
                <c:pt idx="484">
                  <c:v>80.75000000000011</c:v>
                </c:pt>
                <c:pt idx="485">
                  <c:v>80.91666666666679</c:v>
                </c:pt>
                <c:pt idx="486">
                  <c:v>81.08333333333346</c:v>
                </c:pt>
                <c:pt idx="487">
                  <c:v>81.25000000000013</c:v>
                </c:pt>
                <c:pt idx="488">
                  <c:v>81.4166666666668</c:v>
                </c:pt>
                <c:pt idx="489">
                  <c:v>81.58333333333347</c:v>
                </c:pt>
                <c:pt idx="490">
                  <c:v>81.75000000000014</c:v>
                </c:pt>
                <c:pt idx="491">
                  <c:v>81.91666666666681</c:v>
                </c:pt>
                <c:pt idx="492">
                  <c:v>82.08333333333348</c:v>
                </c:pt>
                <c:pt idx="493">
                  <c:v>82.25000000000016</c:v>
                </c:pt>
                <c:pt idx="494">
                  <c:v>82.41666666666683</c:v>
                </c:pt>
                <c:pt idx="495">
                  <c:v>82.5833333333335</c:v>
                </c:pt>
                <c:pt idx="496">
                  <c:v>82.75000000000017</c:v>
                </c:pt>
                <c:pt idx="497">
                  <c:v>82.91666666666684</c:v>
                </c:pt>
                <c:pt idx="498">
                  <c:v>83.08333333333351</c:v>
                </c:pt>
                <c:pt idx="499">
                  <c:v>83.25000000000018</c:v>
                </c:pt>
                <c:pt idx="500">
                  <c:v>83.41666666666686</c:v>
                </c:pt>
                <c:pt idx="501">
                  <c:v>83.58333333333353</c:v>
                </c:pt>
                <c:pt idx="502">
                  <c:v>83.7500000000002</c:v>
                </c:pt>
                <c:pt idx="503">
                  <c:v>83.91666666666687</c:v>
                </c:pt>
                <c:pt idx="504">
                  <c:v>84.08333333333354</c:v>
                </c:pt>
                <c:pt idx="505">
                  <c:v>84.25000000000021</c:v>
                </c:pt>
                <c:pt idx="506">
                  <c:v>84.41666666666688</c:v>
                </c:pt>
                <c:pt idx="507">
                  <c:v>84.58333333333356</c:v>
                </c:pt>
                <c:pt idx="508">
                  <c:v>84.75000000000023</c:v>
                </c:pt>
                <c:pt idx="509">
                  <c:v>84.9166666666669</c:v>
                </c:pt>
                <c:pt idx="510">
                  <c:v>85.08333333333357</c:v>
                </c:pt>
                <c:pt idx="511">
                  <c:v>85.25000000000024</c:v>
                </c:pt>
                <c:pt idx="512">
                  <c:v>85.41666666666691</c:v>
                </c:pt>
                <c:pt idx="513">
                  <c:v>85.58333333333358</c:v>
                </c:pt>
                <c:pt idx="514">
                  <c:v>85.75000000000026</c:v>
                </c:pt>
                <c:pt idx="515">
                  <c:v>85.91666666666693</c:v>
                </c:pt>
                <c:pt idx="516">
                  <c:v>86.0833333333336</c:v>
                </c:pt>
                <c:pt idx="517">
                  <c:v>86.25000000000027</c:v>
                </c:pt>
                <c:pt idx="518">
                  <c:v>86.41666666666694</c:v>
                </c:pt>
                <c:pt idx="519">
                  <c:v>86.58333333333361</c:v>
                </c:pt>
                <c:pt idx="520">
                  <c:v>86.75000000000028</c:v>
                </c:pt>
                <c:pt idx="521">
                  <c:v>86.91666666666696</c:v>
                </c:pt>
                <c:pt idx="522">
                  <c:v>87.08333333333363</c:v>
                </c:pt>
                <c:pt idx="523">
                  <c:v>87.2500000000003</c:v>
                </c:pt>
                <c:pt idx="524">
                  <c:v>87.41666666666697</c:v>
                </c:pt>
                <c:pt idx="525">
                  <c:v>87.58333333333364</c:v>
                </c:pt>
                <c:pt idx="526">
                  <c:v>87.75000000000031</c:v>
                </c:pt>
                <c:pt idx="527">
                  <c:v>87.91666666666698</c:v>
                </c:pt>
                <c:pt idx="528">
                  <c:v>88.08333333333366</c:v>
                </c:pt>
                <c:pt idx="529">
                  <c:v>88.25000000000033</c:v>
                </c:pt>
                <c:pt idx="530">
                  <c:v>88.416666666667</c:v>
                </c:pt>
                <c:pt idx="531">
                  <c:v>88.58333333333367</c:v>
                </c:pt>
                <c:pt idx="532">
                  <c:v>88.75000000000034</c:v>
                </c:pt>
                <c:pt idx="533">
                  <c:v>88.91666666666701</c:v>
                </c:pt>
                <c:pt idx="534">
                  <c:v>89.08333333333368</c:v>
                </c:pt>
                <c:pt idx="535">
                  <c:v>89.25000000000036</c:v>
                </c:pt>
                <c:pt idx="536">
                  <c:v>89.41666666666703</c:v>
                </c:pt>
                <c:pt idx="537">
                  <c:v>89.5833333333337</c:v>
                </c:pt>
                <c:pt idx="538">
                  <c:v>89.75000000000037</c:v>
                </c:pt>
                <c:pt idx="539">
                  <c:v>89.91666666666704</c:v>
                </c:pt>
                <c:pt idx="540">
                  <c:v>90.08333333333371</c:v>
                </c:pt>
                <c:pt idx="541">
                  <c:v>90.25000000000038</c:v>
                </c:pt>
                <c:pt idx="542">
                  <c:v>90.41666666666706</c:v>
                </c:pt>
                <c:pt idx="543">
                  <c:v>90.58333333333373</c:v>
                </c:pt>
                <c:pt idx="544">
                  <c:v>90.7500000000004</c:v>
                </c:pt>
                <c:pt idx="545">
                  <c:v>90.91666666666707</c:v>
                </c:pt>
                <c:pt idx="546">
                  <c:v>91.08333333333374</c:v>
                </c:pt>
                <c:pt idx="547">
                  <c:v>91.25000000000041</c:v>
                </c:pt>
                <c:pt idx="548">
                  <c:v>91.41666666666708</c:v>
                </c:pt>
                <c:pt idx="549">
                  <c:v>91.58333333333375</c:v>
                </c:pt>
                <c:pt idx="550">
                  <c:v>91.75000000000043</c:v>
                </c:pt>
                <c:pt idx="551">
                  <c:v>91.9166666666671</c:v>
                </c:pt>
                <c:pt idx="552">
                  <c:v>92.08333333333377</c:v>
                </c:pt>
                <c:pt idx="553">
                  <c:v>92.25000000000044</c:v>
                </c:pt>
                <c:pt idx="554">
                  <c:v>92.41666666666711</c:v>
                </c:pt>
                <c:pt idx="555">
                  <c:v>92.58333333333378</c:v>
                </c:pt>
                <c:pt idx="556">
                  <c:v>92.75000000000045</c:v>
                </c:pt>
                <c:pt idx="557">
                  <c:v>92.91666666666713</c:v>
                </c:pt>
                <c:pt idx="558">
                  <c:v>93.0833333333338</c:v>
                </c:pt>
                <c:pt idx="559">
                  <c:v>93.25000000000047</c:v>
                </c:pt>
                <c:pt idx="560">
                  <c:v>93.41666666666714</c:v>
                </c:pt>
                <c:pt idx="561">
                  <c:v>93.58333333333381</c:v>
                </c:pt>
                <c:pt idx="562">
                  <c:v>93.75000000000048</c:v>
                </c:pt>
                <c:pt idx="563">
                  <c:v>93.91666666666715</c:v>
                </c:pt>
                <c:pt idx="564">
                  <c:v>94.08333333333383</c:v>
                </c:pt>
                <c:pt idx="565">
                  <c:v>94.2500000000005</c:v>
                </c:pt>
                <c:pt idx="566">
                  <c:v>94.41666666666717</c:v>
                </c:pt>
                <c:pt idx="567">
                  <c:v>94.58333333333384</c:v>
                </c:pt>
                <c:pt idx="568">
                  <c:v>94.75000000000051</c:v>
                </c:pt>
                <c:pt idx="569">
                  <c:v>94.91666666666718</c:v>
                </c:pt>
                <c:pt idx="570">
                  <c:v>95.08333333333385</c:v>
                </c:pt>
                <c:pt idx="571">
                  <c:v>95.25000000000053</c:v>
                </c:pt>
                <c:pt idx="572">
                  <c:v>95.4166666666672</c:v>
                </c:pt>
                <c:pt idx="573">
                  <c:v>95.58333333333387</c:v>
                </c:pt>
                <c:pt idx="574">
                  <c:v>95.75000000000054</c:v>
                </c:pt>
                <c:pt idx="575">
                  <c:v>95.91666666666721</c:v>
                </c:pt>
                <c:pt idx="576">
                  <c:v>96.08333333333388</c:v>
                </c:pt>
                <c:pt idx="577">
                  <c:v>96.25000000000055</c:v>
                </c:pt>
                <c:pt idx="578">
                  <c:v>96.41666666666723</c:v>
                </c:pt>
                <c:pt idx="579">
                  <c:v>96.5833333333339</c:v>
                </c:pt>
                <c:pt idx="580">
                  <c:v>96.75000000000057</c:v>
                </c:pt>
                <c:pt idx="581">
                  <c:v>96.91666666666724</c:v>
                </c:pt>
                <c:pt idx="582">
                  <c:v>97.08333333333391</c:v>
                </c:pt>
                <c:pt idx="583">
                  <c:v>97.25000000000058</c:v>
                </c:pt>
                <c:pt idx="584">
                  <c:v>97.41666666666725</c:v>
                </c:pt>
                <c:pt idx="585">
                  <c:v>97.58333333333393</c:v>
                </c:pt>
                <c:pt idx="586">
                  <c:v>97.7500000000006</c:v>
                </c:pt>
                <c:pt idx="587">
                  <c:v>97.91666666666727</c:v>
                </c:pt>
                <c:pt idx="588">
                  <c:v>98.08333333333394</c:v>
                </c:pt>
                <c:pt idx="589">
                  <c:v>98.25000000000061</c:v>
                </c:pt>
                <c:pt idx="590">
                  <c:v>98.41666666666728</c:v>
                </c:pt>
                <c:pt idx="591">
                  <c:v>98.58333333333395</c:v>
                </c:pt>
                <c:pt idx="592">
                  <c:v>98.75000000000063</c:v>
                </c:pt>
                <c:pt idx="593">
                  <c:v>98.9166666666673</c:v>
                </c:pt>
                <c:pt idx="594">
                  <c:v>99.08333333333397</c:v>
                </c:pt>
                <c:pt idx="595">
                  <c:v>99.25000000000064</c:v>
                </c:pt>
                <c:pt idx="596">
                  <c:v>99.41666666666731</c:v>
                </c:pt>
                <c:pt idx="597">
                  <c:v>99.58333333333398</c:v>
                </c:pt>
                <c:pt idx="598">
                  <c:v>99.75000000000065</c:v>
                </c:pt>
                <c:pt idx="599">
                  <c:v>99.91666666666733</c:v>
                </c:pt>
                <c:pt idx="600">
                  <c:v>100.083333333334</c:v>
                </c:pt>
                <c:pt idx="601">
                  <c:v>100.25000000000067</c:v>
                </c:pt>
                <c:pt idx="602">
                  <c:v>100.41666666666734</c:v>
                </c:pt>
                <c:pt idx="603">
                  <c:v>100.58333333333401</c:v>
                </c:pt>
                <c:pt idx="604">
                  <c:v>100.75000000000068</c:v>
                </c:pt>
                <c:pt idx="605">
                  <c:v>100.91666666666735</c:v>
                </c:pt>
                <c:pt idx="606">
                  <c:v>101.08333333333402</c:v>
                </c:pt>
                <c:pt idx="607">
                  <c:v>101.2500000000007</c:v>
                </c:pt>
                <c:pt idx="608">
                  <c:v>101.41666666666737</c:v>
                </c:pt>
                <c:pt idx="609">
                  <c:v>101.58333333333404</c:v>
                </c:pt>
                <c:pt idx="610">
                  <c:v>101.75000000000071</c:v>
                </c:pt>
                <c:pt idx="611">
                  <c:v>101.91666666666738</c:v>
                </c:pt>
                <c:pt idx="612">
                  <c:v>102.08333333333405</c:v>
                </c:pt>
                <c:pt idx="613">
                  <c:v>102.25000000000072</c:v>
                </c:pt>
                <c:pt idx="614">
                  <c:v>102.4166666666674</c:v>
                </c:pt>
                <c:pt idx="615">
                  <c:v>102.58333333333407</c:v>
                </c:pt>
                <c:pt idx="616">
                  <c:v>102.75000000000074</c:v>
                </c:pt>
                <c:pt idx="617">
                  <c:v>102.91666666666741</c:v>
                </c:pt>
                <c:pt idx="618">
                  <c:v>103.08333333333408</c:v>
                </c:pt>
                <c:pt idx="619">
                  <c:v>103.25000000000075</c:v>
                </c:pt>
                <c:pt idx="620">
                  <c:v>103.41666666666742</c:v>
                </c:pt>
                <c:pt idx="621">
                  <c:v>103.5833333333341</c:v>
                </c:pt>
                <c:pt idx="622">
                  <c:v>103.75000000000077</c:v>
                </c:pt>
                <c:pt idx="623">
                  <c:v>103.91666666666744</c:v>
                </c:pt>
                <c:pt idx="624">
                  <c:v>104.08333333333411</c:v>
                </c:pt>
                <c:pt idx="625">
                  <c:v>104.25000000000078</c:v>
                </c:pt>
                <c:pt idx="626">
                  <c:v>104.41666666666745</c:v>
                </c:pt>
                <c:pt idx="627">
                  <c:v>104.58333333333412</c:v>
                </c:pt>
                <c:pt idx="628">
                  <c:v>104.7500000000008</c:v>
                </c:pt>
                <c:pt idx="629">
                  <c:v>104.91666666666747</c:v>
                </c:pt>
                <c:pt idx="630">
                  <c:v>105.08333333333414</c:v>
                </c:pt>
                <c:pt idx="631">
                  <c:v>105.25000000000081</c:v>
                </c:pt>
                <c:pt idx="632">
                  <c:v>105.41666666666748</c:v>
                </c:pt>
                <c:pt idx="633">
                  <c:v>105.58333333333415</c:v>
                </c:pt>
                <c:pt idx="634">
                  <c:v>105.75000000000082</c:v>
                </c:pt>
                <c:pt idx="635">
                  <c:v>105.9166666666675</c:v>
                </c:pt>
                <c:pt idx="636">
                  <c:v>106.08333333333417</c:v>
                </c:pt>
                <c:pt idx="637">
                  <c:v>106.25000000000084</c:v>
                </c:pt>
                <c:pt idx="638">
                  <c:v>106.41666666666751</c:v>
                </c:pt>
                <c:pt idx="639">
                  <c:v>106.58333333333418</c:v>
                </c:pt>
                <c:pt idx="640">
                  <c:v>106.75000000000085</c:v>
                </c:pt>
                <c:pt idx="641">
                  <c:v>106.91666666666752</c:v>
                </c:pt>
                <c:pt idx="642">
                  <c:v>107.0833333333342</c:v>
                </c:pt>
                <c:pt idx="643">
                  <c:v>107.25000000000087</c:v>
                </c:pt>
                <c:pt idx="644">
                  <c:v>107.41666666666754</c:v>
                </c:pt>
                <c:pt idx="645">
                  <c:v>107.58333333333421</c:v>
                </c:pt>
                <c:pt idx="646">
                  <c:v>107.75000000000088</c:v>
                </c:pt>
                <c:pt idx="647">
                  <c:v>107.91666666666755</c:v>
                </c:pt>
                <c:pt idx="648">
                  <c:v>108.08333333333422</c:v>
                </c:pt>
                <c:pt idx="649">
                  <c:v>108.2500000000009</c:v>
                </c:pt>
                <c:pt idx="650">
                  <c:v>108.41666666666757</c:v>
                </c:pt>
                <c:pt idx="651">
                  <c:v>108.58333333333424</c:v>
                </c:pt>
                <c:pt idx="652">
                  <c:v>108.75000000000091</c:v>
                </c:pt>
                <c:pt idx="653">
                  <c:v>108.91666666666758</c:v>
                </c:pt>
                <c:pt idx="654">
                  <c:v>109.08333333333425</c:v>
                </c:pt>
                <c:pt idx="655">
                  <c:v>109.25000000000092</c:v>
                </c:pt>
                <c:pt idx="656">
                  <c:v>109.4166666666676</c:v>
                </c:pt>
                <c:pt idx="657">
                  <c:v>109.58333333333427</c:v>
                </c:pt>
                <c:pt idx="658">
                  <c:v>109.75000000000094</c:v>
                </c:pt>
                <c:pt idx="659">
                  <c:v>109.91666666666761</c:v>
                </c:pt>
                <c:pt idx="660">
                  <c:v>110.08333333333428</c:v>
                </c:pt>
                <c:pt idx="661">
                  <c:v>110.25000000000095</c:v>
                </c:pt>
                <c:pt idx="662">
                  <c:v>110.41666666666762</c:v>
                </c:pt>
                <c:pt idx="663">
                  <c:v>110.5833333333343</c:v>
                </c:pt>
                <c:pt idx="664">
                  <c:v>110.75000000000097</c:v>
                </c:pt>
                <c:pt idx="665">
                  <c:v>110.91666666666764</c:v>
                </c:pt>
                <c:pt idx="666">
                  <c:v>111.08333333333431</c:v>
                </c:pt>
                <c:pt idx="667">
                  <c:v>111.25000000000098</c:v>
                </c:pt>
                <c:pt idx="668">
                  <c:v>111.41666666666765</c:v>
                </c:pt>
                <c:pt idx="669">
                  <c:v>111.58333333333432</c:v>
                </c:pt>
                <c:pt idx="670">
                  <c:v>111.750000000001</c:v>
                </c:pt>
                <c:pt idx="671">
                  <c:v>111.91666666666767</c:v>
                </c:pt>
                <c:pt idx="672">
                  <c:v>112.08333333333434</c:v>
                </c:pt>
                <c:pt idx="673">
                  <c:v>112.25000000000101</c:v>
                </c:pt>
                <c:pt idx="674">
                  <c:v>112.41666666666768</c:v>
                </c:pt>
                <c:pt idx="675">
                  <c:v>112.58333333333435</c:v>
                </c:pt>
                <c:pt idx="676">
                  <c:v>112.75000000000102</c:v>
                </c:pt>
                <c:pt idx="677">
                  <c:v>112.9166666666677</c:v>
                </c:pt>
                <c:pt idx="678">
                  <c:v>113.08333333333437</c:v>
                </c:pt>
                <c:pt idx="679">
                  <c:v>113.25000000000104</c:v>
                </c:pt>
                <c:pt idx="680">
                  <c:v>113.41666666666771</c:v>
                </c:pt>
                <c:pt idx="681">
                  <c:v>113.58333333333438</c:v>
                </c:pt>
                <c:pt idx="682">
                  <c:v>113.75000000000105</c:v>
                </c:pt>
                <c:pt idx="683">
                  <c:v>113.91666666666772</c:v>
                </c:pt>
                <c:pt idx="684">
                  <c:v>114.0833333333344</c:v>
                </c:pt>
                <c:pt idx="685">
                  <c:v>114.25000000000107</c:v>
                </c:pt>
                <c:pt idx="686">
                  <c:v>114.41666666666774</c:v>
                </c:pt>
                <c:pt idx="687">
                  <c:v>114.58333333333441</c:v>
                </c:pt>
                <c:pt idx="688">
                  <c:v>114.75000000000108</c:v>
                </c:pt>
                <c:pt idx="689">
                  <c:v>114.91666666666775</c:v>
                </c:pt>
                <c:pt idx="690">
                  <c:v>115.08333333333442</c:v>
                </c:pt>
                <c:pt idx="691">
                  <c:v>115.2500000000011</c:v>
                </c:pt>
                <c:pt idx="692">
                  <c:v>115.41666666666777</c:v>
                </c:pt>
                <c:pt idx="693">
                  <c:v>115.58333333333444</c:v>
                </c:pt>
                <c:pt idx="694">
                  <c:v>115.75000000000111</c:v>
                </c:pt>
                <c:pt idx="695">
                  <c:v>115.91666666666778</c:v>
                </c:pt>
                <c:pt idx="696">
                  <c:v>116.08333333333445</c:v>
                </c:pt>
                <c:pt idx="697">
                  <c:v>116.25000000000112</c:v>
                </c:pt>
                <c:pt idx="698">
                  <c:v>116.4166666666678</c:v>
                </c:pt>
                <c:pt idx="699">
                  <c:v>116.58333333333447</c:v>
                </c:pt>
                <c:pt idx="700">
                  <c:v>116.75000000000114</c:v>
                </c:pt>
                <c:pt idx="701">
                  <c:v>116.91666666666781</c:v>
                </c:pt>
                <c:pt idx="702">
                  <c:v>117.08333333333448</c:v>
                </c:pt>
                <c:pt idx="703">
                  <c:v>117.25000000000115</c:v>
                </c:pt>
                <c:pt idx="704">
                  <c:v>117.41666666666782</c:v>
                </c:pt>
                <c:pt idx="705">
                  <c:v>117.5833333333345</c:v>
                </c:pt>
                <c:pt idx="706">
                  <c:v>117.75000000000117</c:v>
                </c:pt>
                <c:pt idx="707">
                  <c:v>117.91666666666784</c:v>
                </c:pt>
                <c:pt idx="708">
                  <c:v>118.08333333333451</c:v>
                </c:pt>
                <c:pt idx="709">
                  <c:v>118.25000000000118</c:v>
                </c:pt>
                <c:pt idx="710">
                  <c:v>118.41666666666785</c:v>
                </c:pt>
                <c:pt idx="711">
                  <c:v>118.58333333333452</c:v>
                </c:pt>
                <c:pt idx="712">
                  <c:v>118.7500000000012</c:v>
                </c:pt>
                <c:pt idx="713">
                  <c:v>118.91666666666787</c:v>
                </c:pt>
                <c:pt idx="714">
                  <c:v>119.08333333333454</c:v>
                </c:pt>
                <c:pt idx="715">
                  <c:v>119.25000000000121</c:v>
                </c:pt>
                <c:pt idx="716">
                  <c:v>119.41666666666788</c:v>
                </c:pt>
                <c:pt idx="717">
                  <c:v>119.58333333333455</c:v>
                </c:pt>
                <c:pt idx="718">
                  <c:v>119.75000000000122</c:v>
                </c:pt>
                <c:pt idx="719">
                  <c:v>119.9166666666679</c:v>
                </c:pt>
              </c:numCache>
            </c:numRef>
          </c:xVal>
          <c:yVal>
            <c:numRef>
              <c:f>calcs!$J$2:$J$1000</c:f>
              <c:numCache>
                <c:ptCount val="999"/>
                <c:pt idx="0">
                  <c:v>0.12</c:v>
                </c:pt>
                <c:pt idx="1">
                  <c:v>0.11939210935923747</c:v>
                </c:pt>
                <c:pt idx="2">
                  <c:v>0.11879035423525802</c:v>
                </c:pt>
                <c:pt idx="3">
                  <c:v>0.11819464212766338</c:v>
                </c:pt>
                <c:pt idx="4">
                  <c:v>0.11760488238731445</c:v>
                </c:pt>
                <c:pt idx="5">
                  <c:v>0.11702098617022631</c:v>
                </c:pt>
                <c:pt idx="6">
                  <c:v>0.11644286639283494</c:v>
                </c:pt>
                <c:pt idx="7">
                  <c:v>0.11587043768858804</c:v>
                </c:pt>
                <c:pt idx="8">
                  <c:v>0.11530361636581468</c:v>
                </c:pt>
                <c:pt idx="9">
                  <c:v>0.11474232036682976</c:v>
                </c:pt>
                <c:pt idx="10">
                  <c:v>0.11418646922823143</c:v>
                </c:pt>
                <c:pt idx="11">
                  <c:v>0.11363598404235106</c:v>
                </c:pt>
                <c:pt idx="12">
                  <c:v>0.11309078741981675</c:v>
                </c:pt>
                <c:pt idx="13">
                  <c:v>0.11255080345319315</c:v>
                </c:pt>
                <c:pt idx="14">
                  <c:v>0.11201595768166167</c:v>
                </c:pt>
                <c:pt idx="15">
                  <c:v>0.11148617705670633</c:v>
                </c:pt>
                <c:pt idx="16">
                  <c:v>0.11096138990877218</c:v>
                </c:pt>
                <c:pt idx="17">
                  <c:v>0.11044152591486421</c:v>
                </c:pt>
                <c:pt idx="18">
                  <c:v>0.1099265160670559</c:v>
                </c:pt>
                <c:pt idx="19">
                  <c:v>0.10941629264187773</c:v>
                </c:pt>
                <c:pt idx="20">
                  <c:v>0.10891078917055715</c:v>
                </c:pt>
                <c:pt idx="21">
                  <c:v>0.10840994041008252</c:v>
                </c:pt>
                <c:pt idx="22">
                  <c:v>0.10791368231506442</c:v>
                </c:pt>
                <c:pt idx="23">
                  <c:v>0.10742195201036878</c:v>
                </c:pt>
                <c:pt idx="24">
                  <c:v>0.10693468776449752</c:v>
                </c:pt>
                <c:pt idx="25">
                  <c:v>0.10645182896369253</c:v>
                </c:pt>
                <c:pt idx="26">
                  <c:v>0.10597331608674053</c:v>
                </c:pt>
                <c:pt idx="27">
                  <c:v>0.10549909068045664</c:v>
                </c:pt>
                <c:pt idx="28">
                  <c:v>0.10502909533582534</c:v>
                </c:pt>
                <c:pt idx="29">
                  <c:v>0.10456327366477848</c:v>
                </c:pt>
                <c:pt idx="30">
                  <c:v>0.10410157027759046</c:v>
                </c:pt>
                <c:pt idx="31">
                  <c:v>0.10364393076087157</c:v>
                </c:pt>
                <c:pt idx="32">
                  <c:v>0.10319030165614122</c:v>
                </c:pt>
                <c:pt idx="33">
                  <c:v>0.10274063043896299</c:v>
                </c:pt>
                <c:pt idx="34">
                  <c:v>0.10229486549862474</c:v>
                </c:pt>
                <c:pt idx="35">
                  <c:v>0.10185295611834698</c:v>
                </c:pt>
                <c:pt idx="36">
                  <c:v>0.10141485245600373</c:v>
                </c:pt>
                <c:pt idx="37">
                  <c:v>0.10098050552534026</c:v>
                </c:pt>
                <c:pt idx="38">
                  <c:v>0.10054986717767293</c:v>
                </c:pt>
                <c:pt idx="39">
                  <c:v>0.10012289008405689</c:v>
                </c:pt>
                <c:pt idx="40">
                  <c:v>0.09969952771790737</c:v>
                </c:pt>
                <c:pt idx="41">
                  <c:v>0.09927973433806157</c:v>
                </c:pt>
                <c:pt idx="42">
                  <c:v>0.0988634649722679</c:v>
                </c:pt>
                <c:pt idx="43">
                  <c:v>0.09845067540109011</c:v>
                </c:pt>
                <c:pt idx="44">
                  <c:v>0.09804132214221416</c:v>
                </c:pt>
                <c:pt idx="45">
                  <c:v>0.0976353624351463</c:v>
                </c:pt>
                <c:pt idx="46">
                  <c:v>0.09723275422629075</c:v>
                </c:pt>
                <c:pt idx="47">
                  <c:v>0.09683345615439624</c:v>
                </c:pt>
                <c:pt idx="48">
                  <c:v>0.09643742753636068</c:v>
                </c:pt>
                <c:pt idx="49">
                  <c:v>0.09604462835338387</c:v>
                </c:pt>
                <c:pt idx="50">
                  <c:v>0.09565501923745819</c:v>
                </c:pt>
                <c:pt idx="51">
                  <c:v>0.09526856145818773</c:v>
                </c:pt>
                <c:pt idx="52">
                  <c:v>0.09488521690992661</c:v>
                </c:pt>
                <c:pt idx="53">
                  <c:v>0.0945049480992275</c:v>
                </c:pt>
                <c:pt idx="54">
                  <c:v>0.09412771813259158</c:v>
                </c:pt>
                <c:pt idx="55">
                  <c:v>0.09375349070451154</c:v>
                </c:pt>
                <c:pt idx="56">
                  <c:v>0.09338223008579966</c:v>
                </c:pt>
                <c:pt idx="57">
                  <c:v>0.09301390111219268</c:v>
                </c:pt>
                <c:pt idx="58">
                  <c:v>0.0926484691732263</c:v>
                </c:pt>
                <c:pt idx="59">
                  <c:v>0.2206484691732263</c:v>
                </c:pt>
                <c:pt idx="60">
                  <c:v>0.218597585889103</c:v>
                </c:pt>
                <c:pt idx="61">
                  <c:v>0.21658456329507167</c:v>
                </c:pt>
                <c:pt idx="62">
                  <c:v>0.21460836100826866</c:v>
                </c:pt>
                <c:pt idx="63">
                  <c:v>0.21266797646071914</c:v>
                </c:pt>
                <c:pt idx="64">
                  <c:v>0.21076244319522514</c:v>
                </c:pt>
                <c:pt idx="65">
                  <c:v>0.2088908292526513</c:v>
                </c:pt>
                <c:pt idx="66">
                  <c:v>0.20705223564493597</c:v>
                </c:pt>
                <c:pt idx="67">
                  <c:v>0.2052457949085554</c:v>
                </c:pt>
                <c:pt idx="68">
                  <c:v>0.20347066973353528</c:v>
                </c:pt>
                <c:pt idx="69">
                  <c:v>0.20172605166344368</c:v>
                </c:pt>
                <c:pt idx="70">
                  <c:v>0.2000111598621122</c:v>
                </c:pt>
                <c:pt idx="71">
                  <c:v>0.19832523994312057</c:v>
                </c:pt>
                <c:pt idx="72">
                  <c:v>0.1966675628583477</c:v>
                </c:pt>
                <c:pt idx="73">
                  <c:v>0.19503742384213862</c:v>
                </c:pt>
                <c:pt idx="74">
                  <c:v>0.19343414140786575</c:v>
                </c:pt>
                <c:pt idx="75">
                  <c:v>0.191857056393874</c:v>
                </c:pt>
                <c:pt idx="76">
                  <c:v>0.19030553105599582</c:v>
                </c:pt>
                <c:pt idx="77">
                  <c:v>0.18877894820400445</c:v>
                </c:pt>
                <c:pt idx="78">
                  <c:v>0.18727671037954108</c:v>
                </c:pt>
                <c:pt idx="79">
                  <c:v>0.1857982390732101</c:v>
                </c:pt>
                <c:pt idx="80">
                  <c:v>0.18434297397868063</c:v>
                </c:pt>
                <c:pt idx="81">
                  <c:v>0.18291037228176862</c:v>
                </c:pt>
                <c:pt idx="82">
                  <c:v>0.18149990798259955</c:v>
                </c:pt>
                <c:pt idx="83">
                  <c:v>0.18011107124906842</c:v>
                </c:pt>
                <c:pt idx="84">
                  <c:v>0.1787433677999234</c:v>
                </c:pt>
                <c:pt idx="85">
                  <c:v>0.1773963183159006</c:v>
                </c:pt>
                <c:pt idx="86">
                  <c:v>0.17606945787743242</c:v>
                </c:pt>
                <c:pt idx="87">
                  <c:v>0.17476233542753994</c:v>
                </c:pt>
                <c:pt idx="88">
                  <c:v>0.1734745132586029</c:v>
                </c:pt>
                <c:pt idx="89">
                  <c:v>0.17220556652177688</c:v>
                </c:pt>
                <c:pt idx="90">
                  <c:v>0.17095508275789986</c:v>
                </c:pt>
                <c:pt idx="91">
                  <c:v>0.16972266144879763</c:v>
                </c:pt>
                <c:pt idx="92">
                  <c:v>0.16850791358795958</c:v>
                </c:pt>
                <c:pt idx="93">
                  <c:v>0.16731046126961618</c:v>
                </c:pt>
                <c:pt idx="94">
                  <c:v>0.1661299372953038</c:v>
                </c:pt>
                <c:pt idx="95">
                  <c:v>0.16496598479705438</c:v>
                </c:pt>
                <c:pt idx="96">
                  <c:v>0.16381825687639595</c:v>
                </c:pt>
                <c:pt idx="97">
                  <c:v>0.1626864162583944</c:v>
                </c:pt>
                <c:pt idx="98">
                  <c:v>0.16157013496001082</c:v>
                </c:pt>
                <c:pt idx="99">
                  <c:v>0.16046909397208717</c:v>
                </c:pt>
                <c:pt idx="100">
                  <c:v>0.15938298295431103</c:v>
                </c:pt>
                <c:pt idx="101">
                  <c:v>0.15831149994254584</c:v>
                </c:pt>
                <c:pt idx="102">
                  <c:v>0.15725435106794486</c:v>
                </c:pt>
                <c:pt idx="103">
                  <c:v>0.15621125028729904</c:v>
                </c:pt>
                <c:pt idx="104">
                  <c:v>0.15518191912409793</c:v>
                </c:pt>
                <c:pt idx="105">
                  <c:v>0.15416608641980992</c:v>
                </c:pt>
                <c:pt idx="106">
                  <c:v>0.15316348809491426</c:v>
                </c:pt>
                <c:pt idx="107">
                  <c:v>0.15217386691924142</c:v>
                </c:pt>
                <c:pt idx="108">
                  <c:v>0.1511969722912014</c:v>
                </c:pt>
                <c:pt idx="109">
                  <c:v>0.15023256002550095</c:v>
                </c:pt>
                <c:pt idx="110">
                  <c:v>0.1492803921489713</c:v>
                </c:pt>
                <c:pt idx="111">
                  <c:v>0.1483402367041468</c:v>
                </c:pt>
                <c:pt idx="112">
                  <c:v>0.14741186756025368</c:v>
                </c:pt>
                <c:pt idx="113">
                  <c:v>0.14649506423128378</c:v>
                </c:pt>
                <c:pt idx="114">
                  <c:v>0.14558961170084625</c:v>
                </c:pt>
                <c:pt idx="115">
                  <c:v>0.1446953002535036</c:v>
                </c:pt>
                <c:pt idx="116">
                  <c:v>0.14381192531231382</c:v>
                </c:pt>
                <c:pt idx="117">
                  <c:v>0.14293928728231367</c:v>
                </c:pt>
                <c:pt idx="118">
                  <c:v>0.1420771913996912</c:v>
                </c:pt>
                <c:pt idx="119">
                  <c:v>0.14122544758640723</c:v>
                </c:pt>
                <c:pt idx="120">
                  <c:v>0.140383870310038</c:v>
                </c:pt>
                <c:pt idx="121">
                  <c:v>0.13955227844862075</c:v>
                </c:pt>
                <c:pt idx="122">
                  <c:v>0.13873049516029556</c:v>
                </c:pt>
                <c:pt idx="123">
                  <c:v>0.13791834775754572</c:v>
                </c:pt>
                <c:pt idx="124">
                  <c:v>0.1371156675858484</c:v>
                </c:pt>
                <c:pt idx="125">
                  <c:v>0.1363222899065563</c:v>
                </c:pt>
                <c:pt idx="126">
                  <c:v>0.13553805378383896</c:v>
                </c:pt>
                <c:pt idx="127">
                  <c:v>0.13476280197552043</c:v>
                </c:pt>
                <c:pt idx="128">
                  <c:v>0.1339963808276576</c:v>
                </c:pt>
                <c:pt idx="129">
                  <c:v>0.13323864017271034</c:v>
                </c:pt>
                <c:pt idx="130">
                  <c:v>0.1324894332311613</c:v>
                </c:pt>
                <c:pt idx="131">
                  <c:v>0.1317486165164502</c:v>
                </c:pt>
                <c:pt idx="132">
                  <c:v>0.13101604974309233</c:v>
                </c:pt>
                <c:pt idx="133">
                  <c:v>0.13029159573785812</c:v>
                </c:pt>
                <c:pt idx="134">
                  <c:v>0.12957512035389496</c:v>
                </c:pt>
                <c:pt idx="135">
                  <c:v>0.12886649238767836</c:v>
                </c:pt>
                <c:pt idx="136">
                  <c:v>0.12816558349868426</c:v>
                </c:pt>
                <c:pt idx="137">
                  <c:v>0.12747226813167883</c:v>
                </c:pt>
                <c:pt idx="138">
                  <c:v>0.126786423441527</c:v>
                </c:pt>
                <c:pt idx="139">
                  <c:v>0.12610792922042455</c:v>
                </c:pt>
                <c:pt idx="140">
                  <c:v>0.12543666782746374</c:v>
                </c:pt>
                <c:pt idx="141">
                  <c:v>0.12477252412044484</c:v>
                </c:pt>
                <c:pt idx="142">
                  <c:v>0.12411538538985105</c:v>
                </c:pt>
                <c:pt idx="143">
                  <c:v>0.12346514129490663</c:v>
                </c:pt>
                <c:pt idx="144">
                  <c:v>0.12282168380164239</c:v>
                </c:pt>
                <c:pt idx="145">
                  <c:v>0.12218490712289502</c:v>
                </c:pt>
                <c:pt idx="146">
                  <c:v>0.12155470766017029</c:v>
                </c:pt>
                <c:pt idx="147">
                  <c:v>0.12093098394730294</c:v>
                </c:pt>
                <c:pt idx="148">
                  <c:v>0.12031363659584866</c:v>
                </c:pt>
                <c:pt idx="149">
                  <c:v>0.11970256824214652</c:v>
                </c:pt>
                <c:pt idx="150">
                  <c:v>0.11909768349599226</c:v>
                </c:pt>
                <c:pt idx="151">
                  <c:v>0.11849888889086573</c:v>
                </c:pt>
                <c:pt idx="152">
                  <c:v>0.11790609283565782</c:v>
                </c:pt>
                <c:pt idx="153">
                  <c:v>0.1173192055678443</c:v>
                </c:pt>
                <c:pt idx="154">
                  <c:v>0.11673813910805618</c:v>
                </c:pt>
                <c:pt idx="155">
                  <c:v>0.1161628072159986</c:v>
                </c:pt>
                <c:pt idx="156">
                  <c:v>0.11559312534767113</c:v>
                </c:pt>
                <c:pt idx="157">
                  <c:v>0.11502901061384553</c:v>
                </c:pt>
                <c:pt idx="158">
                  <c:v>0.11447038173975742</c:v>
                </c:pt>
                <c:pt idx="159">
                  <c:v>0.1139171590259712</c:v>
                </c:pt>
                <c:pt idx="160">
                  <c:v>0.11336926431037816</c:v>
                </c:pt>
                <c:pt idx="161">
                  <c:v>0.11282662093128984</c:v>
                </c:pt>
                <c:pt idx="162">
                  <c:v>0.11228915369158995</c:v>
                </c:pt>
                <c:pt idx="163">
                  <c:v>0.11175678882390963</c:v>
                </c:pt>
                <c:pt idx="164">
                  <c:v>0.11122945395679197</c:v>
                </c:pt>
                <c:pt idx="165">
                  <c:v>0.11070707808181335</c:v>
                </c:pt>
                <c:pt idx="166">
                  <c:v>0.11018959152163002</c:v>
                </c:pt>
                <c:pt idx="167">
                  <c:v>0.10967692589891971</c:v>
                </c:pt>
                <c:pt idx="168">
                  <c:v>0.10916901410618925</c:v>
                </c:pt>
                <c:pt idx="169">
                  <c:v>0.10866579027641991</c:v>
                </c:pt>
                <c:pt idx="170">
                  <c:v>0.10816718975452379</c:v>
                </c:pt>
                <c:pt idx="171">
                  <c:v>0.10767314906958489</c:v>
                </c:pt>
                <c:pt idx="172">
                  <c:v>0.10718360590786007</c:v>
                </c:pt>
                <c:pt idx="173">
                  <c:v>0.10669849908651556</c:v>
                </c:pt>
                <c:pt idx="174">
                  <c:v>0.10621776852807586</c:v>
                </c:pt>
                <c:pt idx="175">
                  <c:v>0.10574135523556245</c:v>
                </c:pt>
                <c:pt idx="176">
                  <c:v>0.10526920126830082</c:v>
                </c:pt>
                <c:pt idx="177">
                  <c:v>0.10480124971837478</c:v>
                </c:pt>
                <c:pt idx="178">
                  <c:v>0.10433744468770817</c:v>
                </c:pt>
                <c:pt idx="179">
                  <c:v>0.10387773126575423</c:v>
                </c:pt>
                <c:pt idx="180">
                  <c:v>0.10342205550777418</c:v>
                </c:pt>
                <c:pt idx="181">
                  <c:v>0.10297036441368684</c:v>
                </c:pt>
                <c:pt idx="182">
                  <c:v>0.10252260590747178</c:v>
                </c:pt>
                <c:pt idx="183">
                  <c:v>0.10207872881710925</c:v>
                </c:pt>
                <c:pt idx="184">
                  <c:v>0.10163868285504057</c:v>
                </c:pt>
                <c:pt idx="185">
                  <c:v>0.10120241859913344</c:v>
                </c:pt>
                <c:pt idx="186">
                  <c:v>0.10076988747413673</c:v>
                </c:pt>
                <c:pt idx="187">
                  <c:v>0.10034104173361044</c:v>
                </c:pt>
                <c:pt idx="188">
                  <c:v>0.09991583444231643</c:v>
                </c:pt>
                <c:pt idx="189">
                  <c:v>0.0994942194590564</c:v>
                </c:pt>
                <c:pt idx="190">
                  <c:v>0.09907615141994393</c:v>
                </c:pt>
                <c:pt idx="191">
                  <c:v>0.0986615857220977</c:v>
                </c:pt>
                <c:pt idx="192">
                  <c:v>0.09825047850774368</c:v>
                </c:pt>
                <c:pt idx="193">
                  <c:v>0.09784278664871439</c:v>
                </c:pt>
                <c:pt idx="194">
                  <c:v>0.09743846773133351</c:v>
                </c:pt>
                <c:pt idx="195">
                  <c:v>0.09703748004167503</c:v>
                </c:pt>
                <c:pt idx="196">
                  <c:v>0.09663978255118581</c:v>
                </c:pt>
                <c:pt idx="197">
                  <c:v>0.09624533490266138</c:v>
                </c:pt>
                <c:pt idx="198">
                  <c:v>0.09585409739656477</c:v>
                </c:pt>
                <c:pt idx="199">
                  <c:v>0.0954660309776787</c:v>
                </c:pt>
                <c:pt idx="200">
                  <c:v>0.09508109722208159</c:v>
                </c:pt>
                <c:pt idx="201">
                  <c:v>0.09469925832443843</c:v>
                </c:pt>
                <c:pt idx="202">
                  <c:v>0.09432047708559738</c:v>
                </c:pt>
                <c:pt idx="203">
                  <c:v>0.09394471690048382</c:v>
                </c:pt>
                <c:pt idx="204">
                  <c:v>0.09357194174628351</c:v>
                </c:pt>
                <c:pt idx="205">
                  <c:v>0.09320211617090665</c:v>
                </c:pt>
                <c:pt idx="206">
                  <c:v>0.09283520528172534</c:v>
                </c:pt>
                <c:pt idx="207">
                  <c:v>0.0924711747345767</c:v>
                </c:pt>
                <c:pt idx="208">
                  <c:v>0.09210999072302443</c:v>
                </c:pt>
                <c:pt idx="209">
                  <c:v>0.09175161996787189</c:v>
                </c:pt>
                <c:pt idx="210">
                  <c:v>0.09139602970691955</c:v>
                </c:pt>
                <c:pt idx="211">
                  <c:v>0.09104318768496054</c:v>
                </c:pt>
                <c:pt idx="212">
                  <c:v>0.09069306214400757</c:v>
                </c:pt>
                <c:pt idx="213">
                  <c:v>0.09034562181374517</c:v>
                </c:pt>
                <c:pt idx="214">
                  <c:v>0.09000083590220115</c:v>
                </c:pt>
                <c:pt idx="215">
                  <c:v>0.0896586740866315</c:v>
                </c:pt>
                <c:pt idx="216">
                  <c:v>0.08931910650461292</c:v>
                </c:pt>
                <c:pt idx="217">
                  <c:v>0.08898210374533756</c:v>
                </c:pt>
                <c:pt idx="218">
                  <c:v>0.0886476368411047</c:v>
                </c:pt>
                <c:pt idx="219">
                  <c:v>0.08831567725900406</c:v>
                </c:pt>
                <c:pt idx="220">
                  <c:v>0.0879861968927858</c:v>
                </c:pt>
                <c:pt idx="221">
                  <c:v>0.08765916805491233</c:v>
                </c:pt>
                <c:pt idx="222">
                  <c:v>0.08733456346878715</c:v>
                </c:pt>
                <c:pt idx="223">
                  <c:v>0.08701235626115626</c:v>
                </c:pt>
                <c:pt idx="224">
                  <c:v>0.08669251995467754</c:v>
                </c:pt>
                <c:pt idx="225">
                  <c:v>0.08637502846065383</c:v>
                </c:pt>
                <c:pt idx="226">
                  <c:v>0.08605985607192562</c:v>
                </c:pt>
                <c:pt idx="227">
                  <c:v>0.0857469774559191</c:v>
                </c:pt>
                <c:pt idx="228">
                  <c:v>0.08543636764784573</c:v>
                </c:pt>
                <c:pt idx="229">
                  <c:v>0.08512800204404952</c:v>
                </c:pt>
                <c:pt idx="230">
                  <c:v>0.08482185639549816</c:v>
                </c:pt>
                <c:pt idx="231">
                  <c:v>0.08451790680141454</c:v>
                </c:pt>
                <c:pt idx="232">
                  <c:v>0.08421612970304494</c:v>
                </c:pt>
                <c:pt idx="233">
                  <c:v>0.0839165018775608</c:v>
                </c:pt>
                <c:pt idx="234">
                  <c:v>0.08361900043209035</c:v>
                </c:pt>
                <c:pt idx="235">
                  <c:v>0.0833236027978771</c:v>
                </c:pt>
                <c:pt idx="236">
                  <c:v>0.08303028672456216</c:v>
                </c:pt>
                <c:pt idx="237">
                  <c:v>0.08273903027458708</c:v>
                </c:pt>
                <c:pt idx="238">
                  <c:v>0.08244981181771444</c:v>
                </c:pt>
                <c:pt idx="239">
                  <c:v>0.0821626100256632</c:v>
                </c:pt>
                <c:pt idx="240">
                  <c:v>0.08187740386685617</c:v>
                </c:pt>
                <c:pt idx="241">
                  <c:v>0.08159417260127663</c:v>
                </c:pt>
                <c:pt idx="242">
                  <c:v>0.08131289577543173</c:v>
                </c:pt>
                <c:pt idx="243">
                  <c:v>0.0810335532174199</c:v>
                </c:pt>
                <c:pt idx="244">
                  <c:v>0.08075612503209982</c:v>
                </c:pt>
                <c:pt idx="245">
                  <c:v>0.08048059159635865</c:v>
                </c:pt>
                <c:pt idx="246">
                  <c:v>0.08020693355447686</c:v>
                </c:pt>
                <c:pt idx="247">
                  <c:v>0.07993513181358773</c:v>
                </c:pt>
                <c:pt idx="248">
                  <c:v>0.07966516753922892</c:v>
                </c:pt>
                <c:pt idx="249">
                  <c:v>0.0793970221509842</c:v>
                </c:pt>
                <c:pt idx="250">
                  <c:v>0.07913067731821305</c:v>
                </c:pt>
                <c:pt idx="251">
                  <c:v>0.07886611495586625</c:v>
                </c:pt>
                <c:pt idx="252">
                  <c:v>0.07860331722038517</c:v>
                </c:pt>
                <c:pt idx="253">
                  <c:v>0.07834226650568313</c:v>
                </c:pt>
                <c:pt idx="254">
                  <c:v>0.0780829454392066</c:v>
                </c:pt>
                <c:pt idx="255">
                  <c:v>0.07782533687807475</c:v>
                </c:pt>
                <c:pt idx="256">
                  <c:v>0.07756942390529518</c:v>
                </c:pt>
                <c:pt idx="257">
                  <c:v>0.07731518982605437</c:v>
                </c:pt>
                <c:pt idx="258">
                  <c:v>0.0770626181640809</c:v>
                </c:pt>
                <c:pt idx="259">
                  <c:v>0.07681169265808</c:v>
                </c:pt>
                <c:pt idx="260">
                  <c:v>0.0765623972582376</c:v>
                </c:pt>
                <c:pt idx="261">
                  <c:v>0.0763147161227925</c:v>
                </c:pt>
                <c:pt idx="262">
                  <c:v>0.0760686336146749</c:v>
                </c:pt>
                <c:pt idx="263">
                  <c:v>0.07582413429821001</c:v>
                </c:pt>
                <c:pt idx="264">
                  <c:v>0.0755812029358851</c:v>
                </c:pt>
                <c:pt idx="265">
                  <c:v>0.07533982448517873</c:v>
                </c:pt>
                <c:pt idx="266">
                  <c:v>0.07509998409545057</c:v>
                </c:pt>
                <c:pt idx="267">
                  <c:v>0.07486166710489066</c:v>
                </c:pt>
                <c:pt idx="268">
                  <c:v>0.07462485903752672</c:v>
                </c:pt>
                <c:pt idx="269">
                  <c:v>0.07438954560028811</c:v>
                </c:pt>
                <c:pt idx="270">
                  <c:v>0.07415571268012544</c:v>
                </c:pt>
                <c:pt idx="271">
                  <c:v>0.07392334634118429</c:v>
                </c:pt>
                <c:pt idx="272">
                  <c:v>0.07369243282203217</c:v>
                </c:pt>
                <c:pt idx="273">
                  <c:v>0.07346295853293729</c:v>
                </c:pt>
                <c:pt idx="274">
                  <c:v>0.07323491005319825</c:v>
                </c:pt>
                <c:pt idx="275">
                  <c:v>0.07300827412852331</c:v>
                </c:pt>
                <c:pt idx="276">
                  <c:v>0.07278303766845835</c:v>
                </c:pt>
                <c:pt idx="277">
                  <c:v>0.07255918774386239</c:v>
                </c:pt>
                <c:pt idx="278">
                  <c:v>0.07233671158442959</c:v>
                </c:pt>
                <c:pt idx="279">
                  <c:v>0.07211559657625692</c:v>
                </c:pt>
                <c:pt idx="280">
                  <c:v>0.07189583025945634</c:v>
                </c:pt>
                <c:pt idx="281">
                  <c:v>0.07167740032581055</c:v>
                </c:pt>
                <c:pt idx="282">
                  <c:v>0.07146029461647152</c:v>
                </c:pt>
                <c:pt idx="283">
                  <c:v>0.07124450111970078</c:v>
                </c:pt>
                <c:pt idx="284">
                  <c:v>0.07103000796865064</c:v>
                </c:pt>
                <c:pt idx="285">
                  <c:v>0.0708168034391854</c:v>
                </c:pt>
                <c:pt idx="286">
                  <c:v>0.07060487594774183</c:v>
                </c:pt>
                <c:pt idx="287">
                  <c:v>0.07039421404922802</c:v>
                </c:pt>
                <c:pt idx="288">
                  <c:v>0.07018480643495978</c:v>
                </c:pt>
                <c:pt idx="289">
                  <c:v>0.06997664193063388</c:v>
                </c:pt>
                <c:pt idx="290">
                  <c:v>0.06976970949433733</c:v>
                </c:pt>
                <c:pt idx="291">
                  <c:v>0.06956399821459192</c:v>
                </c:pt>
                <c:pt idx="292">
                  <c:v>0.06935949730843334</c:v>
                </c:pt>
                <c:pt idx="293">
                  <c:v>0.0691561961195242</c:v>
                </c:pt>
                <c:pt idx="294">
                  <c:v>0.06895408411630012</c:v>
                </c:pt>
                <c:pt idx="295">
                  <c:v>0.06875315089014838</c:v>
                </c:pt>
                <c:pt idx="296">
                  <c:v>0.06855338615361838</c:v>
                </c:pt>
                <c:pt idx="297">
                  <c:v>0.06835477973866316</c:v>
                </c:pt>
                <c:pt idx="298">
                  <c:v>0.06815732159491172</c:v>
                </c:pt>
                <c:pt idx="299">
                  <c:v>0.06796100178797095</c:v>
                </c:pt>
                <c:pt idx="300">
                  <c:v>0.06776581049775708</c:v>
                </c:pt>
                <c:pt idx="301">
                  <c:v>0.06757173801685587</c:v>
                </c:pt>
                <c:pt idx="302">
                  <c:v>0.06737877474891081</c:v>
                </c:pt>
                <c:pt idx="303">
                  <c:v>0.06718691120703905</c:v>
                </c:pt>
                <c:pt idx="304">
                  <c:v>0.06699613801227436</c:v>
                </c:pt>
                <c:pt idx="305">
                  <c:v>0.06680644589203646</c:v>
                </c:pt>
                <c:pt idx="306">
                  <c:v>0.06661782567862656</c:v>
                </c:pt>
                <c:pt idx="307">
                  <c:v>0.06643026830774817</c:v>
                </c:pt>
                <c:pt idx="308">
                  <c:v>0.06624376481705296</c:v>
                </c:pt>
                <c:pt idx="309">
                  <c:v>0.0660583063447111</c:v>
                </c:pt>
                <c:pt idx="310">
                  <c:v>0.06587388412800557</c:v>
                </c:pt>
                <c:pt idx="311">
                  <c:v>0.06569048950195006</c:v>
                </c:pt>
                <c:pt idx="312">
                  <c:v>0.06550811389792982</c:v>
                </c:pt>
                <c:pt idx="313">
                  <c:v>0.06532674884236525</c:v>
                </c:pt>
                <c:pt idx="314">
                  <c:v>0.06514638595539765</c:v>
                </c:pt>
                <c:pt idx="315">
                  <c:v>0.06496701694959664</c:v>
                </c:pt>
                <c:pt idx="316">
                  <c:v>0.06478863362868906</c:v>
                </c:pt>
                <c:pt idx="317">
                  <c:v>0.06461122788630864</c:v>
                </c:pt>
                <c:pt idx="318">
                  <c:v>0.06443479170476633</c:v>
                </c:pt>
                <c:pt idx="319">
                  <c:v>0.06425931715384069</c:v>
                </c:pt>
                <c:pt idx="320">
                  <c:v>0.06408479638958801</c:v>
                </c:pt>
                <c:pt idx="321">
                  <c:v>0.06391122165317192</c:v>
                </c:pt>
                <c:pt idx="322">
                  <c:v>0.06373858526971185</c:v>
                </c:pt>
                <c:pt idx="323">
                  <c:v>0.06356687964715026</c:v>
                </c:pt>
                <c:pt idx="324">
                  <c:v>0.0633960972751381</c:v>
                </c:pt>
                <c:pt idx="325">
                  <c:v>0.06322623072393829</c:v>
                </c:pt>
                <c:pt idx="326">
                  <c:v>0.06305727264334669</c:v>
                </c:pt>
                <c:pt idx="327">
                  <c:v>0.06288921576163051</c:v>
                </c:pt>
                <c:pt idx="328">
                  <c:v>0.0627220528844836</c:v>
                </c:pt>
                <c:pt idx="329">
                  <c:v>0.06255577689399838</c:v>
                </c:pt>
                <c:pt idx="330">
                  <c:v>0.06239038074765418</c:v>
                </c:pt>
                <c:pt idx="331">
                  <c:v>0.06222585747732149</c:v>
                </c:pt>
                <c:pt idx="332">
                  <c:v>0.06206220018828213</c:v>
                </c:pt>
                <c:pt idx="333">
                  <c:v>0.0618994020582647</c:v>
                </c:pt>
                <c:pt idx="334">
                  <c:v>0.061737456336495314</c:v>
                </c:pt>
                <c:pt idx="335">
                  <c:v>0.06157635634276317</c:v>
                </c:pt>
                <c:pt idx="336">
                  <c:v>0.06141609546650077</c:v>
                </c:pt>
                <c:pt idx="337">
                  <c:v>0.061256667165878464</c:v>
                </c:pt>
                <c:pt idx="338">
                  <c:v>0.0610980649669131</c:v>
                </c:pt>
                <c:pt idx="339">
                  <c:v>0.06094028246259053</c:v>
                </c:pt>
                <c:pt idx="340">
                  <c:v>0.060783313312001666</c:v>
                </c:pt>
                <c:pt idx="341">
                  <c:v>0.06062715123949192</c:v>
                </c:pt>
                <c:pt idx="342">
                  <c:v>0.06047179003382369</c:v>
                </c:pt>
                <c:pt idx="343">
                  <c:v>0.06031722354735179</c:v>
                </c:pt>
                <c:pt idx="344">
                  <c:v>0.06016344569521145</c:v>
                </c:pt>
                <c:pt idx="345">
                  <c:v>0.06001045045451873</c:v>
                </c:pt>
                <c:pt idx="346">
                  <c:v>0.05985823186358321</c:v>
                </c:pt>
                <c:pt idx="347">
                  <c:v>0.05970678402113256</c:v>
                </c:pt>
                <c:pt idx="348">
                  <c:v>0.05955610108554889</c:v>
                </c:pt>
                <c:pt idx="349">
                  <c:v>0.05940617727411669</c:v>
                </c:pt>
                <c:pt idx="350">
                  <c:v>0.05925700686228212</c:v>
                </c:pt>
                <c:pt idx="351">
                  <c:v>0.059108584182923404</c:v>
                </c:pt>
                <c:pt idx="352">
                  <c:v>0.058960903625632236</c:v>
                </c:pt>
                <c:pt idx="353">
                  <c:v>0.058813959636005914</c:v>
                </c:pt>
                <c:pt idx="354">
                  <c:v>0.058667746714950064</c:v>
                </c:pt>
                <c:pt idx="355">
                  <c:v>0.05852225941799179</c:v>
                </c:pt>
                <c:pt idx="356">
                  <c:v>0.058377492354602954</c:v>
                </c:pt>
                <c:pt idx="357">
                  <c:v>0.0582334401875336</c:v>
                </c:pt>
                <c:pt idx="358">
                  <c:v>0.058090097632155134</c:v>
                </c:pt>
                <c:pt idx="359">
                  <c:v>0.0579474594558133</c:v>
                </c:pt>
                <c:pt idx="360">
                  <c:v>0.0578055204771906</c:v>
                </c:pt>
                <c:pt idx="361">
                  <c:v>0.05766427556567811</c:v>
                </c:pt>
                <c:pt idx="362">
                  <c:v>0.05752371964075652</c:v>
                </c:pt>
                <c:pt idx="363">
                  <c:v>0.05738384767138618</c:v>
                </c:pt>
                <c:pt idx="364">
                  <c:v>0.057244654675406056</c:v>
                </c:pt>
                <c:pt idx="365">
                  <c:v>0.05710613571894147</c:v>
                </c:pt>
                <c:pt idx="366">
                  <c:v>0.056968285915820344</c:v>
                </c:pt>
                <c:pt idx="367">
                  <c:v>0.05683110042699796</c:v>
                </c:pt>
                <c:pt idx="368">
                  <c:v>0.05669457445999003</c:v>
                </c:pt>
                <c:pt idx="369">
                  <c:v>0.05655870326831389</c:v>
                </c:pt>
                <c:pt idx="370">
                  <c:v>0.05642348215093773</c:v>
                </c:pt>
                <c:pt idx="371">
                  <c:v>0.05628890645173778</c:v>
                </c:pt>
                <c:pt idx="372">
                  <c:v>0.05615497155896317</c:v>
                </c:pt>
                <c:pt idx="373">
                  <c:v>0.05602167290470851</c:v>
                </c:pt>
                <c:pt idx="374">
                  <c:v>0.055889005964393876</c:v>
                </c:pt>
                <c:pt idx="375">
                  <c:v>0.0557569662562523</c:v>
                </c:pt>
                <c:pt idx="376">
                  <c:v>0.05562554934082444</c:v>
                </c:pt>
                <c:pt idx="377">
                  <c:v>0.0554947508204604</c:v>
                </c:pt>
                <c:pt idx="378">
                  <c:v>0.0553645663388286</c:v>
                </c:pt>
                <c:pt idx="379">
                  <c:v>0.05523499158043152</c:v>
                </c:pt>
                <c:pt idx="380">
                  <c:v>0.055106022270128285</c:v>
                </c:pt>
                <c:pt idx="381">
                  <c:v>0.05497765417266389</c:v>
                </c:pt>
                <c:pt idx="382">
                  <c:v>0.054849883092205044</c:v>
                </c:pt>
                <c:pt idx="383">
                  <c:v>0.054722704871882424</c:v>
                </c:pt>
                <c:pt idx="384">
                  <c:v>0.05459611539333935</c:v>
                </c:pt>
                <c:pt idx="385">
                  <c:v>0.054470110576286694</c:v>
                </c:pt>
                <c:pt idx="386">
                  <c:v>0.05434468637806396</c:v>
                </c:pt>
                <c:pt idx="387">
                  <c:v>0.05421983879320639</c:v>
                </c:pt>
                <c:pt idx="388">
                  <c:v>0.054095563853018086</c:v>
                </c:pt>
                <c:pt idx="389">
                  <c:v>0.053971857625150964</c:v>
                </c:pt>
                <c:pt idx="390">
                  <c:v>0.053848716213189485</c:v>
                </c:pt>
                <c:pt idx="391">
                  <c:v>0.05372613575624108</c:v>
                </c:pt>
                <c:pt idx="392">
                  <c:v>0.05360411242853214</c:v>
                </c:pt>
                <c:pt idx="393">
                  <c:v>0.05348264243900957</c:v>
                </c:pt>
                <c:pt idx="394">
                  <c:v>0.05336172203094765</c:v>
                </c:pt>
                <c:pt idx="395">
                  <c:v>0.05324134748156034</c:v>
                </c:pt>
                <c:pt idx="396">
                  <c:v>0.053121515101618756</c:v>
                </c:pt>
                <c:pt idx="397">
                  <c:v>0.053002221235073844</c:v>
                </c:pt>
                <c:pt idx="398">
                  <c:v>0.0528834622586841</c:v>
                </c:pt>
                <c:pt idx="399">
                  <c:v>0.052765234581648335</c:v>
                </c:pt>
                <c:pt idx="400">
                  <c:v>0.05264753464524333</c:v>
                </c:pt>
                <c:pt idx="401">
                  <c:v>0.052530358922466346</c:v>
                </c:pt>
                <c:pt idx="402">
                  <c:v>0.052413703917682436</c:v>
                </c:pt>
                <c:pt idx="403">
                  <c:v>0.052297566166276385</c:v>
                </c:pt>
                <c:pt idx="404">
                  <c:v>0.052181942234309345</c:v>
                </c:pt>
                <c:pt idx="405">
                  <c:v>0.05206682871817997</c:v>
                </c:pt>
                <c:pt idx="406">
                  <c:v>0.05195222224429009</c:v>
                </c:pt>
                <c:pt idx="407">
                  <c:v>0.051838119468714715</c:v>
                </c:pt>
                <c:pt idx="408">
                  <c:v>0.05172451707687648</c:v>
                </c:pt>
                <c:pt idx="409">
                  <c:v>0.0516114117832243</c:v>
                </c:pt>
                <c:pt idx="410">
                  <c:v>0.051498800330916264</c:v>
                </c:pt>
                <c:pt idx="411">
                  <c:v>0.05138667949150666</c:v>
                </c:pt>
                <c:pt idx="412">
                  <c:v>0.05127504606463713</c:v>
                </c:pt>
                <c:pt idx="413">
                  <c:v>0.05116389687773179</c:v>
                </c:pt>
                <c:pt idx="414">
                  <c:v>0.05105322878569636</c:v>
                </c:pt>
                <c:pt idx="415">
                  <c:v>0.05094303867062118</c:v>
                </c:pt>
                <c:pt idx="416">
                  <c:v>0.05083332344148804</c:v>
                </c:pt>
                <c:pt idx="417">
                  <c:v>0.05072408003388086</c:v>
                </c:pt>
                <c:pt idx="418">
                  <c:v>0.05061530540970004</c:v>
                </c:pt>
                <c:pt idx="419">
                  <c:v>0.0505069965568805</c:v>
                </c:pt>
                <c:pt idx="420">
                  <c:v>0.050399150489113365</c:v>
                </c:pt>
                <c:pt idx="421">
                  <c:v>0.050291764245571184</c:v>
                </c:pt>
                <c:pt idx="422">
                  <c:v>0.050184834890636666</c:v>
                </c:pt>
                <c:pt idx="423">
                  <c:v>0.05007835951363487</c:v>
                </c:pt>
                <c:pt idx="424">
                  <c:v>0.049972335228568796</c:v>
                </c:pt>
                <c:pt idx="425">
                  <c:v>0.04986675917385839</c:v>
                </c:pt>
                <c:pt idx="426">
                  <c:v>0.04976162851208278</c:v>
                </c:pt>
                <c:pt idx="427">
                  <c:v>0.04965694042972581</c:v>
                </c:pt>
                <c:pt idx="428">
                  <c:v>0.04955269213692474</c:v>
                </c:pt>
                <c:pt idx="429">
                  <c:v>0.049448880867222204</c:v>
                </c:pt>
                <c:pt idx="430">
                  <c:v>0.04934550387732121</c:v>
                </c:pt>
                <c:pt idx="431">
                  <c:v>0.049242558446843186</c:v>
                </c:pt>
                <c:pt idx="432">
                  <c:v>0.049140041878089145</c:v>
                </c:pt>
                <c:pt idx="433">
                  <c:v>0.04903795149580375</c:v>
                </c:pt>
                <c:pt idx="434">
                  <c:v>0.04893628464694236</c:v>
                </c:pt>
                <c:pt idx="435">
                  <c:v>0.04883503870044095</c:v>
                </c:pt>
                <c:pt idx="436">
                  <c:v>0.048734211046988926</c:v>
                </c:pt>
                <c:pt idx="437">
                  <c:v>0.04863379909880468</c:v>
                </c:pt>
                <c:pt idx="438">
                  <c:v>0.048533800289413995</c:v>
                </c:pt>
                <c:pt idx="439">
                  <c:v>0.048434212073431133</c:v>
                </c:pt>
                <c:pt idx="440">
                  <c:v>0.04833503192634264</c:v>
                </c:pt>
                <c:pt idx="441">
                  <c:v>0.0482362573442938</c:v>
                </c:pt>
                <c:pt idx="442">
                  <c:v>0.04813788584387769</c:v>
                </c:pt>
                <c:pt idx="443">
                  <c:v>0.04803991496192683</c:v>
                </c:pt>
                <c:pt idx="444">
                  <c:v>0.047942342255307406</c:v>
                </c:pt>
                <c:pt idx="445">
                  <c:v>0.04784516530071592</c:v>
                </c:pt>
                <c:pt idx="446">
                  <c:v>0.0477483816944784</c:v>
                </c:pt>
                <c:pt idx="447">
                  <c:v>0.04765198905235197</c:v>
                </c:pt>
                <c:pt idx="448">
                  <c:v>0.047555985009328894</c:v>
                </c:pt>
                <c:pt idx="449">
                  <c:v>0.04746036721944292</c:v>
                </c:pt>
                <c:pt idx="450">
                  <c:v>0.047365133355578</c:v>
                </c:pt>
                <c:pt idx="451">
                  <c:v>0.047270281109279326</c:v>
                </c:pt>
                <c:pt idx="452">
                  <c:v>0.04717580819056656</c:v>
                </c:pt>
                <c:pt idx="453">
                  <c:v>0.0470817123277494</c:v>
                </c:pt>
                <c:pt idx="454">
                  <c:v>0.046987991267245274</c:v>
                </c:pt>
                <c:pt idx="455">
                  <c:v>0.04689464277339926</c:v>
                </c:pt>
                <c:pt idx="456">
                  <c:v>0.04680166462830613</c:v>
                </c:pt>
                <c:pt idx="457">
                  <c:v>0.0467090546316345</c:v>
                </c:pt>
                <c:pt idx="458">
                  <c:v>0.04661681060045309</c:v>
                </c:pt>
                <c:pt idx="459">
                  <c:v>0.04652493036905904</c:v>
                </c:pt>
                <c:pt idx="460">
                  <c:v>0.046433411788808214</c:v>
                </c:pt>
                <c:pt idx="461">
                  <c:v>0.04634225272794758</c:v>
                </c:pt>
                <c:pt idx="462">
                  <c:v>0.04625145107144948</c:v>
                </c:pt>
                <c:pt idx="463">
                  <c:v>0.04616100472084792</c:v>
                </c:pt>
                <c:pt idx="464">
                  <c:v>0.04607091159407674</c:v>
                </c:pt>
                <c:pt idx="465">
                  <c:v>0.04598116962530967</c:v>
                </c:pt>
                <c:pt idx="466">
                  <c:v>0.045891776764802286</c:v>
                </c:pt>
                <c:pt idx="467">
                  <c:v>0.0458027309787358</c:v>
                </c:pt>
                <c:pt idx="468">
                  <c:v>0.04571403024906265</c:v>
                </c:pt>
                <c:pt idx="469">
                  <c:v>0.045625672573353884</c:v>
                </c:pt>
                <c:pt idx="470">
                  <c:v>0.04553765596464835</c:v>
                </c:pt>
                <c:pt idx="471">
                  <c:v>0.04544997845130358</c:v>
                </c:pt>
                <c:pt idx="472">
                  <c:v>0.04536263807684842</c:v>
                </c:pt>
                <c:pt idx="473">
                  <c:v>0.04527563289983738</c:v>
                </c:pt>
                <c:pt idx="474">
                  <c:v>0.04518896099370662</c:v>
                </c:pt>
                <c:pt idx="475">
                  <c:v>0.045102620446631596</c:v>
                </c:pt>
                <c:pt idx="476">
                  <c:v>0.04501660936138637</c:v>
                </c:pt>
                <c:pt idx="477">
                  <c:v>0.0449309258552045</c:v>
                </c:pt>
                <c:pt idx="478">
                  <c:v>0.04484556805964152</c:v>
                </c:pt>
                <c:pt idx="479">
                  <c:v>0.04476053412043898</c:v>
                </c:pt>
                <c:pt idx="480">
                  <c:v>0.044675822197390073</c:v>
                </c:pt>
                <c:pt idx="481">
                  <c:v>0.044591430464206716</c:v>
                </c:pt>
                <c:pt idx="482">
                  <c:v>0.04450735710838822</c:v>
                </c:pt>
                <c:pt idx="483">
                  <c:v>0.04442360033109137</c:v>
                </c:pt>
                <c:pt idx="484">
                  <c:v>0.04434015834700202</c:v>
                </c:pt>
                <c:pt idx="485">
                  <c:v>0.04425702938420811</c:v>
                </c:pt>
                <c:pt idx="486">
                  <c:v>0.044174211684074136</c:v>
                </c:pt>
                <c:pt idx="487">
                  <c:v>0.044091703501116984</c:v>
                </c:pt>
                <c:pt idx="488">
                  <c:v>0.04400950310288321</c:v>
                </c:pt>
                <c:pt idx="489">
                  <c:v>0.04392760876982763</c:v>
                </c:pt>
                <c:pt idx="490">
                  <c:v>0.043846018795193356</c:v>
                </c:pt>
                <c:pt idx="491">
                  <c:v>0.04376473148489304</c:v>
                </c:pt>
                <c:pt idx="492">
                  <c:v>0.04368374515739156</c:v>
                </c:pt>
                <c:pt idx="493">
                  <c:v>0.04360305814358995</c:v>
                </c:pt>
                <c:pt idx="494">
                  <c:v>0.0435226687867106</c:v>
                </c:pt>
                <c:pt idx="495">
                  <c:v>0.04344257544218378</c:v>
                </c:pt>
                <c:pt idx="496">
                  <c:v>0.043362776477535364</c:v>
                </c:pt>
                <c:pt idx="497">
                  <c:v>0.04328327027227581</c:v>
                </c:pt>
                <c:pt idx="498">
                  <c:v>0.04320405521779039</c:v>
                </c:pt>
                <c:pt idx="499">
                  <c:v>0.04312512971723055</c:v>
                </c:pt>
                <c:pt idx="500">
                  <c:v>0.04304649218540656</c:v>
                </c:pt>
                <c:pt idx="501">
                  <c:v>0.042968141048681234</c:v>
                </c:pt>
                <c:pt idx="502">
                  <c:v>0.04289007474486491</c:v>
                </c:pt>
                <c:pt idx="503">
                  <c:v>0.0428122917231115</c:v>
                </c:pt>
                <c:pt idx="504">
                  <c:v>0.04273479044381568</c:v>
                </c:pt>
                <c:pt idx="505">
                  <c:v>0.042657569378511256</c:v>
                </c:pt>
                <c:pt idx="506">
                  <c:v>0.04258062700977054</c:v>
                </c:pt>
                <c:pt idx="507">
                  <c:v>0.04250396183110491</c:v>
                </c:pt>
                <c:pt idx="508">
                  <c:v>0.04242757234686634</c:v>
                </c:pt>
                <c:pt idx="509">
                  <c:v>0.04235145707215011</c:v>
                </c:pt>
                <c:pt idx="510">
                  <c:v>0.042275614532698444</c:v>
                </c:pt>
                <c:pt idx="511">
                  <c:v>0.04220004326480528</c:v>
                </c:pt>
                <c:pt idx="512">
                  <c:v>0.042124741815221994</c:v>
                </c:pt>
                <c:pt idx="513">
                  <c:v>0.042049708741064167</c:v>
                </c:pt>
                <c:pt idx="514">
                  <c:v>0.04197494260971934</c:v>
                </c:pt>
                <c:pt idx="515">
                  <c:v>0.04190044199875575</c:v>
                </c:pt>
                <c:pt idx="516">
                  <c:v>0.04182620549583204</c:v>
                </c:pt>
                <c:pt idx="517">
                  <c:v>0.04175223169860794</c:v>
                </c:pt>
                <c:pt idx="518">
                  <c:v>0.04167851921465586</c:v>
                </c:pt>
                <c:pt idx="519">
                  <c:v>0.04160506666137345</c:v>
                </c:pt>
                <c:pt idx="520">
                  <c:v>0.0415318726658971</c:v>
                </c:pt>
                <c:pt idx="521">
                  <c:v>0.04145893586501629</c:v>
                </c:pt>
                <c:pt idx="522">
                  <c:v>0.04138625490508892</c:v>
                </c:pt>
                <c:pt idx="523">
                  <c:v>0.04131382844195744</c:v>
                </c:pt>
                <c:pt idx="524">
                  <c:v>0.04124165514086598</c:v>
                </c:pt>
                <c:pt idx="525">
                  <c:v>0.041169733676378224</c:v>
                </c:pt>
                <c:pt idx="526">
                  <c:v>0.04109806273229622</c:v>
                </c:pt>
                <c:pt idx="527">
                  <c:v>0.04102664100158001</c:v>
                </c:pt>
                <c:pt idx="528">
                  <c:v>0.040955467186268114</c:v>
                </c:pt>
                <c:pt idx="529">
                  <c:v>0.04088453999739882</c:v>
                </c:pt>
                <c:pt idx="530">
                  <c:v>0.04081385815493232</c:v>
                </c:pt>
                <c:pt idx="531">
                  <c:v>0.040743420387673604</c:v>
                </c:pt>
                <c:pt idx="532">
                  <c:v>0.040673225433196215</c:v>
                </c:pt>
                <c:pt idx="533">
                  <c:v>0.040603272037766744</c:v>
                </c:pt>
                <c:pt idx="534">
                  <c:v>0.04053355895627013</c:v>
                </c:pt>
                <c:pt idx="535">
                  <c:v>0.040464084952135715</c:v>
                </c:pt>
                <c:pt idx="536">
                  <c:v>0.040394848797264064</c:v>
                </c:pt>
                <c:pt idx="537">
                  <c:v>0.04032584927195453</c:v>
                </c:pt>
                <c:pt idx="538">
                  <c:v>0.040257085164833575</c:v>
                </c:pt>
                <c:pt idx="539">
                  <c:v>0.04018855527278382</c:v>
                </c:pt>
                <c:pt idx="540">
                  <c:v>0.04012025840087379</c:v>
                </c:pt>
                <c:pt idx="541">
                  <c:v>0.04005219336228845</c:v>
                </c:pt>
                <c:pt idx="542">
                  <c:v>0.03998435897826033</c:v>
                </c:pt>
                <c:pt idx="543">
                  <c:v>0.039916754078001486</c:v>
                </c:pt>
                <c:pt idx="544">
                  <c:v>0.03984937749863603</c:v>
                </c:pt>
                <c:pt idx="545">
                  <c:v>0.03978222808513341</c:v>
                </c:pt>
                <c:pt idx="546">
                  <c:v>0.03971530469024238</c:v>
                </c:pt>
                <c:pt idx="547">
                  <c:v>0.03964860617442555</c:v>
                </c:pt>
                <c:pt idx="548">
                  <c:v>0.039582131405794724</c:v>
                </c:pt>
                <c:pt idx="549">
                  <c:v>0.03951587926004673</c:v>
                </c:pt>
                <c:pt idx="550">
                  <c:v>0.039449848620400046</c:v>
                </c:pt>
                <c:pt idx="551">
                  <c:v>0.03938403837753196</c:v>
                </c:pt>
                <c:pt idx="552">
                  <c:v>0.039318447429516415</c:v>
                </c:pt>
                <c:pt idx="553">
                  <c:v>0.03925307468176243</c:v>
                </c:pt>
                <c:pt idx="554">
                  <c:v>0.039187919046953186</c:v>
                </c:pt>
                <c:pt idx="555">
                  <c:v>0.039122979444985655</c:v>
                </c:pt>
                <c:pt idx="556">
                  <c:v>0.0390582548029109</c:v>
                </c:pt>
                <c:pt idx="557">
                  <c:v>0.0389937440548749</c:v>
                </c:pt>
                <c:pt idx="558">
                  <c:v>0.03892944614206002</c:v>
                </c:pt>
                <c:pt idx="559">
                  <c:v>0.03886536001262702</c:v>
                </c:pt>
                <c:pt idx="560">
                  <c:v>0.03880148462165763</c:v>
                </c:pt>
                <c:pt idx="561">
                  <c:v>0.03873781893109777</c:v>
                </c:pt>
                <c:pt idx="562">
                  <c:v>0.03867436190970118</c:v>
                </c:pt>
                <c:pt idx="563">
                  <c:v>0.03861111253297378</c:v>
                </c:pt>
                <c:pt idx="564">
                  <c:v>0.03854806978311843</c:v>
                </c:pt>
                <c:pt idx="565">
                  <c:v>0.038485232648980315</c:v>
                </c:pt>
                <c:pt idx="566">
                  <c:v>0.038422600125992835</c:v>
                </c:pt>
                <c:pt idx="567">
                  <c:v>0.03836017121612402</c:v>
                </c:pt>
                <c:pt idx="568">
                  <c:v>0.03829794492782348</c:v>
                </c:pt>
                <c:pt idx="569">
                  <c:v>0.03823592027596985</c:v>
                </c:pt>
                <c:pt idx="570">
                  <c:v>0.038174096281818795</c:v>
                </c:pt>
                <c:pt idx="571">
                  <c:v>0.038112471972951444</c:v>
                </c:pt>
                <c:pt idx="572">
                  <c:v>0.03805104638322339</c:v>
                </c:pt>
                <c:pt idx="573">
                  <c:v>0.03798981855271414</c:v>
                </c:pt>
                <c:pt idx="574">
                  <c:v>0.03792878752767708</c:v>
                </c:pt>
                <c:pt idx="575">
                  <c:v>0.03786795236048992</c:v>
                </c:pt>
                <c:pt idx="576">
                  <c:v>0.03780731210960557</c:v>
                </c:pt>
                <c:pt idx="577">
                  <c:v>0.037746865839503575</c:v>
                </c:pt>
                <c:pt idx="578">
                  <c:v>0.03768661262064193</c:v>
                </c:pt>
                <c:pt idx="579">
                  <c:v>0.0376265515294094</c:v>
                </c:pt>
                <c:pt idx="580">
                  <c:v>0.0375666816480783</c:v>
                </c:pt>
                <c:pt idx="581">
                  <c:v>0.03750700206475769</c:v>
                </c:pt>
                <c:pt idx="582">
                  <c:v>0.037447511873347064</c:v>
                </c:pt>
                <c:pt idx="583">
                  <c:v>0.03738821017349045</c:v>
                </c:pt>
                <c:pt idx="584">
                  <c:v>0.03732909607053093</c:v>
                </c:pt>
                <c:pt idx="585">
                  <c:v>0.03727016867546563</c:v>
                </c:pt>
                <c:pt idx="586">
                  <c:v>0.03721142710490111</c:v>
                </c:pt>
                <c:pt idx="587">
                  <c:v>0.037152870481009195</c:v>
                </c:pt>
                <c:pt idx="588">
                  <c:v>0.03709449793148321</c:v>
                </c:pt>
                <c:pt idx="589">
                  <c:v>0.0370363085894946</c:v>
                </c:pt>
                <c:pt idx="590">
                  <c:v>0.036978301593650044</c:v>
                </c:pt>
                <c:pt idx="591">
                  <c:v>0.03692047608794885</c:v>
                </c:pt>
                <c:pt idx="592">
                  <c:v>0.03686283122174086</c:v>
                </c:pt>
                <c:pt idx="593">
                  <c:v>0.03680536614968469</c:v>
                </c:pt>
                <c:pt idx="594">
                  <c:v>0.03674808003170636</c:v>
                </c:pt>
                <c:pt idx="595">
                  <c:v>0.03669097203295836</c:v>
                </c:pt>
                <c:pt idx="596">
                  <c:v>0.036634041323779024</c:v>
                </c:pt>
                <c:pt idx="597">
                  <c:v>0.03657728707965233</c:v>
                </c:pt>
                <c:pt idx="598">
                  <c:v>0.03652070848116809</c:v>
                </c:pt>
                <c:pt idx="599">
                  <c:v>0.03646430471398243</c:v>
                </c:pt>
                <c:pt idx="600">
                  <c:v>0.03640807496877875</c:v>
                </c:pt>
                <c:pt idx="601">
                  <c:v>0.036352018441228935</c:v>
                </c:pt>
                <c:pt idx="602">
                  <c:v>0.036296134331955006</c:v>
                </c:pt>
                <c:pt idx="603">
                  <c:v>0.03624042184649105</c:v>
                </c:pt>
                <c:pt idx="604">
                  <c:v>0.03618488019524561</c:v>
                </c:pt>
                <c:pt idx="605">
                  <c:v>0.03612950859346427</c:v>
                </c:pt>
                <c:pt idx="606">
                  <c:v>0.036074306261192735</c:v>
                </c:pt>
                <c:pt idx="607">
                  <c:v>0.03601927242324015</c:v>
                </c:pt>
                <c:pt idx="608">
                  <c:v>0.03596440630914278</c:v>
                </c:pt>
                <c:pt idx="609">
                  <c:v>0.03590970715312804</c:v>
                </c:pt>
                <c:pt idx="610">
                  <c:v>0.03585517419407882</c:v>
                </c:pt>
                <c:pt idx="611">
                  <c:v>0.0358008066754982</c:v>
                </c:pt>
                <c:pt idx="612">
                  <c:v>0.03574660384547438</c:v>
                </c:pt>
                <c:pt idx="613">
                  <c:v>0.03569256495664604</c:v>
                </c:pt>
                <c:pt idx="614">
                  <c:v>0.03563868926616794</c:v>
                </c:pt>
                <c:pt idx="615">
                  <c:v>0.035584976035676855</c:v>
                </c:pt>
                <c:pt idx="616">
                  <c:v>0.035531424531257814</c:v>
                </c:pt>
                <c:pt idx="617">
                  <c:v>0.035478034023410654</c:v>
                </c:pt>
                <c:pt idx="618">
                  <c:v>0.03542480378701688</c:v>
                </c:pt>
                <c:pt idx="619">
                  <c:v>0.03537173310130679</c:v>
                </c:pt>
                <c:pt idx="620">
                  <c:v>0.03531882124982694</c:v>
                </c:pt>
                <c:pt idx="621">
                  <c:v>0.03526606752040784</c:v>
                </c:pt>
                <c:pt idx="622">
                  <c:v>0.035213471205132026</c:v>
                </c:pt>
                <c:pt idx="623">
                  <c:v>0.035161031600302345</c:v>
                </c:pt>
                <c:pt idx="624">
                  <c:v>0.03510874800641054</c:v>
                </c:pt>
                <c:pt idx="625">
                  <c:v>0.035056619728106135</c:v>
                </c:pt>
                <c:pt idx="626">
                  <c:v>0.035004646074165584</c:v>
                </c:pt>
                <c:pt idx="627">
                  <c:v>0.03495282635746169</c:v>
                </c:pt>
                <c:pt idx="628">
                  <c:v>0.0349011598949333</c:v>
                </c:pt>
                <c:pt idx="629">
                  <c:v>0.03484964600755528</c:v>
                </c:pt>
                <c:pt idx="630">
                  <c:v>0.03479828402030873</c:v>
                </c:pt>
                <c:pt idx="631">
                  <c:v>0.03474707326215149</c:v>
                </c:pt>
                <c:pt idx="632">
                  <c:v>0.03469601306598888</c:v>
                </c:pt>
                <c:pt idx="633">
                  <c:v>0.03464510276864472</c:v>
                </c:pt>
                <c:pt idx="634">
                  <c:v>0.0345943417108326</c:v>
                </c:pt>
                <c:pt idx="635">
                  <c:v>0.0345437292371274</c:v>
                </c:pt>
                <c:pt idx="636">
                  <c:v>0.03449326469593705</c:v>
                </c:pt>
                <c:pt idx="637">
                  <c:v>0.034442947439474535</c:v>
                </c:pt>
                <c:pt idx="638">
                  <c:v>0.034392776823730195</c:v>
                </c:pt>
                <c:pt idx="639">
                  <c:v>0.03434275220844419</c:v>
                </c:pt>
                <c:pt idx="640">
                  <c:v>0.03429287295707926</c:v>
                </c:pt>
                <c:pt idx="641">
                  <c:v>0.034243138436793705</c:v>
                </c:pt>
                <c:pt idx="642">
                  <c:v>0.03419354801841461</c:v>
                </c:pt>
                <c:pt idx="643">
                  <c:v>0.034144101076411255</c:v>
                </c:pt>
                <c:pt idx="644">
                  <c:v>0.03409479698886885</c:v>
                </c:pt>
                <c:pt idx="645">
                  <c:v>0.0340456351374624</c:v>
                </c:pt>
                <c:pt idx="646">
                  <c:v>0.033996614907430854</c:v>
                </c:pt>
                <c:pt idx="647">
                  <c:v>0.03394773568755145</c:v>
                </c:pt>
                <c:pt idx="648">
                  <c:v>0.033898996870114315</c:v>
                </c:pt>
                <c:pt idx="649">
                  <c:v>0.03385039785089722</c:v>
                </c:pt>
                <c:pt idx="650">
                  <c:v>0.03380193802914064</c:v>
                </c:pt>
                <c:pt idx="651">
                  <c:v>0.033753616807522945</c:v>
                </c:pt>
                <c:pt idx="652">
                  <c:v>0.03370543359213586</c:v>
                </c:pt>
                <c:pt idx="653">
                  <c:v>0.03365738779246011</c:v>
                </c:pt>
                <c:pt idx="654">
                  <c:v>0.03360947882134126</c:v>
                </c:pt>
                <c:pt idx="655">
                  <c:v>0.0335617060949658</c:v>
                </c:pt>
                <c:pt idx="656">
                  <c:v>0.03351406903283743</c:v>
                </c:pt>
                <c:pt idx="657">
                  <c:v>0.033466567057753464</c:v>
                </c:pt>
                <c:pt idx="658">
                  <c:v>0.03341919959578158</c:v>
                </c:pt>
                <c:pt idx="659">
                  <c:v>0.03337196607623664</c:v>
                </c:pt>
                <c:pt idx="660">
                  <c:v>0.03332486593165775</c:v>
                </c:pt>
                <c:pt idx="661">
                  <c:v>0.03327789859778557</c:v>
                </c:pt>
                <c:pt idx="662">
                  <c:v>0.03323106351353969</c:v>
                </c:pt>
                <c:pt idx="663">
                  <c:v>0.03318436012099633</c:v>
                </c:pt>
                <c:pt idx="664">
                  <c:v>0.03313778786536615</c:v>
                </c:pt>
                <c:pt idx="665">
                  <c:v>0.033091346194972254</c:v>
                </c:pt>
                <c:pt idx="666">
                  <c:v>0.03304503456122841</c:v>
                </c:pt>
                <c:pt idx="667">
                  <c:v>0.03299885241861743</c:v>
                </c:pt>
                <c:pt idx="668">
                  <c:v>0.03295279922466972</c:v>
                </c:pt>
                <c:pt idx="669">
                  <c:v>0.03290687443994204</c:v>
                </c:pt>
                <c:pt idx="670">
                  <c:v>0.03286107752799641</c:v>
                </c:pt>
                <c:pt idx="671">
                  <c:v>0.032815407955379246</c:v>
                </c:pt>
                <c:pt idx="672">
                  <c:v>0.03276986519160058</c:v>
                </c:pt>
                <c:pt idx="673">
                  <c:v>0.032724448709113535</c:v>
                </c:pt>
                <c:pt idx="674">
                  <c:v>0.03267915798329395</c:v>
                </c:pt>
                <c:pt idx="675">
                  <c:v>0.03263399249242013</c:v>
                </c:pt>
                <c:pt idx="676">
                  <c:v>0.032588951717652845</c:v>
                </c:pt>
                <c:pt idx="677">
                  <c:v>0.03254403514301539</c:v>
                </c:pt>
                <c:pt idx="678">
                  <c:v>0.03249924225537393</c:v>
                </c:pt>
                <c:pt idx="679">
                  <c:v>0.032454572544417894</c:v>
                </c:pt>
                <c:pt idx="680">
                  <c:v>0.032410025502640626</c:v>
                </c:pt>
                <c:pt idx="681">
                  <c:v>0.03236560062532011</c:v>
                </c:pt>
                <c:pt idx="682">
                  <c:v>0.03232129741049991</c:v>
                </c:pt>
                <c:pt idx="683">
                  <c:v>0.03227711535897027</c:v>
                </c:pt>
                <c:pt idx="684">
                  <c:v>0.03223305397424933</c:v>
                </c:pt>
                <c:pt idx="685">
                  <c:v>0.032189112762564524</c:v>
                </c:pt>
                <c:pt idx="686">
                  <c:v>0.032145291232834106</c:v>
                </c:pt>
                <c:pt idx="687">
                  <c:v>0.03210158889664885</c:v>
                </c:pt>
                <c:pt idx="688">
                  <c:v>0.032058005268253933</c:v>
                </c:pt>
                <c:pt idx="689">
                  <c:v>0.03201453986453085</c:v>
                </c:pt>
                <c:pt idx="690">
                  <c:v>0.031971192204979605</c:v>
                </c:pt>
                <c:pt idx="691">
                  <c:v>0.03192796181170098</c:v>
                </c:pt>
                <c:pt idx="692">
                  <c:v>0.03188484820937895</c:v>
                </c:pt>
                <c:pt idx="693">
                  <c:v>0.03184185092526327</c:v>
                </c:pt>
                <c:pt idx="694">
                  <c:v>0.031798969489152146</c:v>
                </c:pt>
                <c:pt idx="695">
                  <c:v>0.03175620343337513</c:v>
                </c:pt>
                <c:pt idx="696">
                  <c:v>0.03171355229277607</c:v>
                </c:pt>
                <c:pt idx="697">
                  <c:v>0.03167101560469627</c:v>
                </c:pt>
                <c:pt idx="698">
                  <c:v>0.0316285929089577</c:v>
                </c:pt>
                <c:pt idx="699">
                  <c:v>0.03158628374784642</c:v>
                </c:pt>
                <c:pt idx="700">
                  <c:v>0.03154408766609613</c:v>
                </c:pt>
                <c:pt idx="701">
                  <c:v>0.03150200421087177</c:v>
                </c:pt>
                <c:pt idx="702">
                  <c:v>0.03146003293175336</c:v>
                </c:pt>
                <c:pt idx="703">
                  <c:v>0.0314181733807199</c:v>
                </c:pt>
                <c:pt idx="704">
                  <c:v>0.03137642511213341</c:v>
                </c:pt>
                <c:pt idx="705">
                  <c:v>0.03133478768272313</c:v>
                </c:pt>
                <c:pt idx="706">
                  <c:v>0.03129326065156979</c:v>
                </c:pt>
                <c:pt idx="707">
                  <c:v>0.031251843580090054</c:v>
                </c:pt>
                <c:pt idx="708">
                  <c:v>0.031210536032021077</c:v>
                </c:pt>
                <c:pt idx="709">
                  <c:v>0.031169337573405148</c:v>
                </c:pt>
                <c:pt idx="710">
                  <c:v>0.031128247772574506</c:v>
                </c:pt>
                <c:pt idx="711">
                  <c:v>0.03108726620013625</c:v>
                </c:pt>
                <c:pt idx="712">
                  <c:v>0.031046392428957365</c:v>
                </c:pt>
                <c:pt idx="713">
                  <c:v>0.031005626034149882</c:v>
                </c:pt>
                <c:pt idx="714">
                  <c:v>0.030964966593056132</c:v>
                </c:pt>
                <c:pt idx="715">
                  <c:v>0.030924413685234135</c:v>
                </c:pt>
                <c:pt idx="716">
                  <c:v>0.030883966892443104</c:v>
                </c:pt>
                <c:pt idx="717">
                  <c:v>0.030843625798629055</c:v>
                </c:pt>
                <c:pt idx="718">
                  <c:v>0.03080338998991052</c:v>
                </c:pt>
                <c:pt idx="719">
                  <c:v>0.030763259054564396</c:v>
                </c:pt>
              </c:numCache>
            </c:numRef>
          </c:yVal>
          <c:smooth val="0"/>
        </c:ser>
        <c:ser>
          <c:idx val="1"/>
          <c:order val="1"/>
          <c:tx>
            <c:v>measured soil moisture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calcs!$H$2:$H$1000</c:f>
              <c:numCache>
                <c:ptCount val="999"/>
                <c:pt idx="0">
                  <c:v>0.08333333333333333</c:v>
                </c:pt>
                <c:pt idx="1">
                  <c:v>0.25</c:v>
                </c:pt>
                <c:pt idx="2">
                  <c:v>0.41666666666666663</c:v>
                </c:pt>
                <c:pt idx="3">
                  <c:v>0.5833333333333333</c:v>
                </c:pt>
                <c:pt idx="4">
                  <c:v>0.7499999999999999</c:v>
                </c:pt>
                <c:pt idx="5">
                  <c:v>0.9166666666666665</c:v>
                </c:pt>
                <c:pt idx="6">
                  <c:v>1.0833333333333333</c:v>
                </c:pt>
                <c:pt idx="7">
                  <c:v>1.25</c:v>
                </c:pt>
                <c:pt idx="8">
                  <c:v>1.4166666666666667</c:v>
                </c:pt>
                <c:pt idx="9">
                  <c:v>1.5833333333333335</c:v>
                </c:pt>
                <c:pt idx="10">
                  <c:v>1.7500000000000002</c:v>
                </c:pt>
                <c:pt idx="11">
                  <c:v>1.916666666666667</c:v>
                </c:pt>
                <c:pt idx="12">
                  <c:v>2.0833333333333335</c:v>
                </c:pt>
                <c:pt idx="13">
                  <c:v>2.25</c:v>
                </c:pt>
                <c:pt idx="14">
                  <c:v>2.4166666666666665</c:v>
                </c:pt>
                <c:pt idx="15">
                  <c:v>2.583333333333333</c:v>
                </c:pt>
                <c:pt idx="16">
                  <c:v>2.7499999999999996</c:v>
                </c:pt>
                <c:pt idx="17">
                  <c:v>2.916666666666666</c:v>
                </c:pt>
                <c:pt idx="18">
                  <c:v>3.0833333333333326</c:v>
                </c:pt>
                <c:pt idx="19">
                  <c:v>3.249999999999999</c:v>
                </c:pt>
                <c:pt idx="20">
                  <c:v>3.4166666666666656</c:v>
                </c:pt>
                <c:pt idx="21">
                  <c:v>3.583333333333332</c:v>
                </c:pt>
                <c:pt idx="22">
                  <c:v>3.7499999999999987</c:v>
                </c:pt>
                <c:pt idx="23">
                  <c:v>3.916666666666665</c:v>
                </c:pt>
                <c:pt idx="24">
                  <c:v>4.083333333333332</c:v>
                </c:pt>
                <c:pt idx="25">
                  <c:v>4.249999999999999</c:v>
                </c:pt>
                <c:pt idx="26">
                  <c:v>4.416666666666666</c:v>
                </c:pt>
                <c:pt idx="27">
                  <c:v>4.583333333333333</c:v>
                </c:pt>
                <c:pt idx="28">
                  <c:v>4.75</c:v>
                </c:pt>
                <c:pt idx="29">
                  <c:v>4.916666666666667</c:v>
                </c:pt>
                <c:pt idx="30">
                  <c:v>5.083333333333334</c:v>
                </c:pt>
                <c:pt idx="31">
                  <c:v>5.250000000000001</c:v>
                </c:pt>
                <c:pt idx="32">
                  <c:v>5.416666666666668</c:v>
                </c:pt>
                <c:pt idx="33">
                  <c:v>5.583333333333335</c:v>
                </c:pt>
                <c:pt idx="34">
                  <c:v>5.750000000000002</c:v>
                </c:pt>
                <c:pt idx="35">
                  <c:v>5.916666666666669</c:v>
                </c:pt>
                <c:pt idx="36">
                  <c:v>6.083333333333336</c:v>
                </c:pt>
                <c:pt idx="37">
                  <c:v>6.250000000000003</c:v>
                </c:pt>
                <c:pt idx="38">
                  <c:v>6.41666666666667</c:v>
                </c:pt>
                <c:pt idx="39">
                  <c:v>6.583333333333337</c:v>
                </c:pt>
                <c:pt idx="40">
                  <c:v>6.7500000000000036</c:v>
                </c:pt>
                <c:pt idx="41">
                  <c:v>6.9166666666666705</c:v>
                </c:pt>
                <c:pt idx="42">
                  <c:v>7.0833333333333375</c:v>
                </c:pt>
                <c:pt idx="43">
                  <c:v>7.250000000000004</c:v>
                </c:pt>
                <c:pt idx="44">
                  <c:v>7.416666666666671</c:v>
                </c:pt>
                <c:pt idx="45">
                  <c:v>7.583333333333338</c:v>
                </c:pt>
                <c:pt idx="46">
                  <c:v>7.750000000000005</c:v>
                </c:pt>
                <c:pt idx="47">
                  <c:v>7.916666666666672</c:v>
                </c:pt>
                <c:pt idx="48">
                  <c:v>8.08333333333334</c:v>
                </c:pt>
                <c:pt idx="49">
                  <c:v>8.250000000000005</c:v>
                </c:pt>
                <c:pt idx="50">
                  <c:v>8.416666666666671</c:v>
                </c:pt>
                <c:pt idx="51">
                  <c:v>8.583333333333337</c:v>
                </c:pt>
                <c:pt idx="52">
                  <c:v>8.750000000000004</c:v>
                </c:pt>
                <c:pt idx="53">
                  <c:v>8.91666666666667</c:v>
                </c:pt>
                <c:pt idx="54">
                  <c:v>9.083333333333336</c:v>
                </c:pt>
                <c:pt idx="55">
                  <c:v>9.250000000000002</c:v>
                </c:pt>
                <c:pt idx="56">
                  <c:v>9.416666666666668</c:v>
                </c:pt>
                <c:pt idx="57">
                  <c:v>9.583333333333334</c:v>
                </c:pt>
                <c:pt idx="58">
                  <c:v>9.75</c:v>
                </c:pt>
                <c:pt idx="59">
                  <c:v>9.916666666666666</c:v>
                </c:pt>
                <c:pt idx="60">
                  <c:v>10.083333333333332</c:v>
                </c:pt>
                <c:pt idx="61">
                  <c:v>10.249999999999998</c:v>
                </c:pt>
                <c:pt idx="62">
                  <c:v>10.416666666666664</c:v>
                </c:pt>
                <c:pt idx="63">
                  <c:v>10.58333333333333</c:v>
                </c:pt>
                <c:pt idx="64">
                  <c:v>10.749999999999996</c:v>
                </c:pt>
                <c:pt idx="65">
                  <c:v>10.916666666666663</c:v>
                </c:pt>
                <c:pt idx="66">
                  <c:v>11.083333333333329</c:v>
                </c:pt>
                <c:pt idx="67">
                  <c:v>11.249999999999995</c:v>
                </c:pt>
                <c:pt idx="68">
                  <c:v>11.41666666666666</c:v>
                </c:pt>
                <c:pt idx="69">
                  <c:v>11.583333333333327</c:v>
                </c:pt>
                <c:pt idx="70">
                  <c:v>11.749999999999993</c:v>
                </c:pt>
                <c:pt idx="71">
                  <c:v>11.916666666666659</c:v>
                </c:pt>
                <c:pt idx="72">
                  <c:v>12.083333333333325</c:v>
                </c:pt>
                <c:pt idx="73">
                  <c:v>12.249999999999991</c:v>
                </c:pt>
                <c:pt idx="74">
                  <c:v>12.416666666666657</c:v>
                </c:pt>
                <c:pt idx="75">
                  <c:v>12.583333333333323</c:v>
                </c:pt>
                <c:pt idx="76">
                  <c:v>12.74999999999999</c:v>
                </c:pt>
                <c:pt idx="77">
                  <c:v>12.916666666666655</c:v>
                </c:pt>
                <c:pt idx="78">
                  <c:v>13.083333333333321</c:v>
                </c:pt>
                <c:pt idx="79">
                  <c:v>13.249999999999988</c:v>
                </c:pt>
                <c:pt idx="80">
                  <c:v>13.416666666666654</c:v>
                </c:pt>
                <c:pt idx="81">
                  <c:v>13.58333333333332</c:v>
                </c:pt>
                <c:pt idx="82">
                  <c:v>13.749999999999986</c:v>
                </c:pt>
                <c:pt idx="83">
                  <c:v>13.916666666666652</c:v>
                </c:pt>
                <c:pt idx="84">
                  <c:v>14.083333333333318</c:v>
                </c:pt>
                <c:pt idx="85">
                  <c:v>14.249999999999984</c:v>
                </c:pt>
                <c:pt idx="86">
                  <c:v>14.41666666666665</c:v>
                </c:pt>
                <c:pt idx="87">
                  <c:v>14.583333333333316</c:v>
                </c:pt>
                <c:pt idx="88">
                  <c:v>14.749999999999982</c:v>
                </c:pt>
                <c:pt idx="89">
                  <c:v>14.916666666666648</c:v>
                </c:pt>
                <c:pt idx="90">
                  <c:v>15.083333333333314</c:v>
                </c:pt>
                <c:pt idx="91">
                  <c:v>15.24999999999998</c:v>
                </c:pt>
                <c:pt idx="92">
                  <c:v>15.416666666666647</c:v>
                </c:pt>
                <c:pt idx="93">
                  <c:v>15.583333333333313</c:v>
                </c:pt>
                <c:pt idx="94">
                  <c:v>15.749999999999979</c:v>
                </c:pt>
                <c:pt idx="95">
                  <c:v>15.916666666666645</c:v>
                </c:pt>
                <c:pt idx="96">
                  <c:v>16.08333333333331</c:v>
                </c:pt>
                <c:pt idx="97">
                  <c:v>16.24999999999998</c:v>
                </c:pt>
                <c:pt idx="98">
                  <c:v>16.416666666666647</c:v>
                </c:pt>
                <c:pt idx="99">
                  <c:v>16.583333333333314</c:v>
                </c:pt>
                <c:pt idx="100">
                  <c:v>16.749999999999982</c:v>
                </c:pt>
                <c:pt idx="101">
                  <c:v>16.91666666666665</c:v>
                </c:pt>
                <c:pt idx="102">
                  <c:v>17.083333333333318</c:v>
                </c:pt>
                <c:pt idx="103">
                  <c:v>17.249999999999986</c:v>
                </c:pt>
                <c:pt idx="104">
                  <c:v>17.416666666666654</c:v>
                </c:pt>
                <c:pt idx="105">
                  <c:v>17.58333333333332</c:v>
                </c:pt>
                <c:pt idx="106">
                  <c:v>17.74999999999999</c:v>
                </c:pt>
                <c:pt idx="107">
                  <c:v>17.916666666666657</c:v>
                </c:pt>
                <c:pt idx="108">
                  <c:v>18.083333333333325</c:v>
                </c:pt>
                <c:pt idx="109">
                  <c:v>18.249999999999993</c:v>
                </c:pt>
                <c:pt idx="110">
                  <c:v>18.41666666666666</c:v>
                </c:pt>
                <c:pt idx="111">
                  <c:v>18.58333333333333</c:v>
                </c:pt>
                <c:pt idx="112">
                  <c:v>18.749999999999996</c:v>
                </c:pt>
                <c:pt idx="113">
                  <c:v>18.916666666666664</c:v>
                </c:pt>
                <c:pt idx="114">
                  <c:v>19.083333333333332</c:v>
                </c:pt>
                <c:pt idx="115">
                  <c:v>19.25</c:v>
                </c:pt>
                <c:pt idx="116">
                  <c:v>19.416666666666668</c:v>
                </c:pt>
                <c:pt idx="117">
                  <c:v>19.583333333333336</c:v>
                </c:pt>
                <c:pt idx="118">
                  <c:v>19.750000000000004</c:v>
                </c:pt>
                <c:pt idx="119">
                  <c:v>19.91666666666667</c:v>
                </c:pt>
                <c:pt idx="120">
                  <c:v>20.08333333333334</c:v>
                </c:pt>
                <c:pt idx="121">
                  <c:v>20.250000000000007</c:v>
                </c:pt>
                <c:pt idx="122">
                  <c:v>20.416666666666675</c:v>
                </c:pt>
                <c:pt idx="123">
                  <c:v>20.583333333333343</c:v>
                </c:pt>
                <c:pt idx="124">
                  <c:v>20.75000000000001</c:v>
                </c:pt>
                <c:pt idx="125">
                  <c:v>20.91666666666668</c:v>
                </c:pt>
                <c:pt idx="126">
                  <c:v>21.083333333333346</c:v>
                </c:pt>
                <c:pt idx="127">
                  <c:v>21.250000000000014</c:v>
                </c:pt>
                <c:pt idx="128">
                  <c:v>21.416666666666682</c:v>
                </c:pt>
                <c:pt idx="129">
                  <c:v>21.58333333333335</c:v>
                </c:pt>
                <c:pt idx="130">
                  <c:v>21.750000000000018</c:v>
                </c:pt>
                <c:pt idx="131">
                  <c:v>21.916666666666686</c:v>
                </c:pt>
                <c:pt idx="132">
                  <c:v>22.083333333333353</c:v>
                </c:pt>
                <c:pt idx="133">
                  <c:v>22.25000000000002</c:v>
                </c:pt>
                <c:pt idx="134">
                  <c:v>22.41666666666669</c:v>
                </c:pt>
                <c:pt idx="135">
                  <c:v>22.583333333333357</c:v>
                </c:pt>
                <c:pt idx="136">
                  <c:v>22.750000000000025</c:v>
                </c:pt>
                <c:pt idx="137">
                  <c:v>22.916666666666693</c:v>
                </c:pt>
                <c:pt idx="138">
                  <c:v>23.08333333333336</c:v>
                </c:pt>
                <c:pt idx="139">
                  <c:v>23.25000000000003</c:v>
                </c:pt>
                <c:pt idx="140">
                  <c:v>23.416666666666696</c:v>
                </c:pt>
                <c:pt idx="141">
                  <c:v>23.583333333333364</c:v>
                </c:pt>
                <c:pt idx="142">
                  <c:v>23.750000000000032</c:v>
                </c:pt>
                <c:pt idx="143">
                  <c:v>23.9166666666667</c:v>
                </c:pt>
                <c:pt idx="144">
                  <c:v>24.083333333333368</c:v>
                </c:pt>
                <c:pt idx="145">
                  <c:v>24.250000000000036</c:v>
                </c:pt>
                <c:pt idx="146">
                  <c:v>24.416666666666703</c:v>
                </c:pt>
                <c:pt idx="147">
                  <c:v>24.58333333333337</c:v>
                </c:pt>
                <c:pt idx="148">
                  <c:v>24.75000000000004</c:v>
                </c:pt>
                <c:pt idx="149">
                  <c:v>24.916666666666707</c:v>
                </c:pt>
                <c:pt idx="150">
                  <c:v>25.083333333333375</c:v>
                </c:pt>
                <c:pt idx="151">
                  <c:v>25.250000000000043</c:v>
                </c:pt>
                <c:pt idx="152">
                  <c:v>25.41666666666671</c:v>
                </c:pt>
                <c:pt idx="153">
                  <c:v>25.58333333333338</c:v>
                </c:pt>
                <c:pt idx="154">
                  <c:v>25.750000000000046</c:v>
                </c:pt>
                <c:pt idx="155">
                  <c:v>25.916666666666714</c:v>
                </c:pt>
                <c:pt idx="156">
                  <c:v>26.083333333333382</c:v>
                </c:pt>
                <c:pt idx="157">
                  <c:v>26.25000000000005</c:v>
                </c:pt>
                <c:pt idx="158">
                  <c:v>26.416666666666718</c:v>
                </c:pt>
                <c:pt idx="159">
                  <c:v>26.583333333333385</c:v>
                </c:pt>
                <c:pt idx="160">
                  <c:v>26.750000000000053</c:v>
                </c:pt>
                <c:pt idx="161">
                  <c:v>26.91666666666672</c:v>
                </c:pt>
                <c:pt idx="162">
                  <c:v>27.08333333333339</c:v>
                </c:pt>
                <c:pt idx="163">
                  <c:v>27.250000000000057</c:v>
                </c:pt>
                <c:pt idx="164">
                  <c:v>27.416666666666725</c:v>
                </c:pt>
                <c:pt idx="165">
                  <c:v>27.583333333333393</c:v>
                </c:pt>
                <c:pt idx="166">
                  <c:v>27.75000000000006</c:v>
                </c:pt>
                <c:pt idx="167">
                  <c:v>27.91666666666673</c:v>
                </c:pt>
                <c:pt idx="168">
                  <c:v>28.083333333333396</c:v>
                </c:pt>
                <c:pt idx="169">
                  <c:v>28.250000000000064</c:v>
                </c:pt>
                <c:pt idx="170">
                  <c:v>28.416666666666732</c:v>
                </c:pt>
                <c:pt idx="171">
                  <c:v>28.5833333333334</c:v>
                </c:pt>
                <c:pt idx="172">
                  <c:v>28.750000000000068</c:v>
                </c:pt>
                <c:pt idx="173">
                  <c:v>28.916666666666735</c:v>
                </c:pt>
                <c:pt idx="174">
                  <c:v>29.083333333333403</c:v>
                </c:pt>
                <c:pt idx="175">
                  <c:v>29.25000000000007</c:v>
                </c:pt>
                <c:pt idx="176">
                  <c:v>29.41666666666674</c:v>
                </c:pt>
                <c:pt idx="177">
                  <c:v>29.583333333333407</c:v>
                </c:pt>
                <c:pt idx="178">
                  <c:v>29.750000000000075</c:v>
                </c:pt>
                <c:pt idx="179">
                  <c:v>29.916666666666742</c:v>
                </c:pt>
                <c:pt idx="180">
                  <c:v>30.08333333333341</c:v>
                </c:pt>
                <c:pt idx="181">
                  <c:v>30.250000000000078</c:v>
                </c:pt>
                <c:pt idx="182">
                  <c:v>30.416666666666746</c:v>
                </c:pt>
                <c:pt idx="183">
                  <c:v>30.583333333333414</c:v>
                </c:pt>
                <c:pt idx="184">
                  <c:v>30.75000000000008</c:v>
                </c:pt>
                <c:pt idx="185">
                  <c:v>30.91666666666675</c:v>
                </c:pt>
                <c:pt idx="186">
                  <c:v>31.083333333333417</c:v>
                </c:pt>
                <c:pt idx="187">
                  <c:v>31.250000000000085</c:v>
                </c:pt>
                <c:pt idx="188">
                  <c:v>31.416666666666753</c:v>
                </c:pt>
                <c:pt idx="189">
                  <c:v>31.58333333333342</c:v>
                </c:pt>
                <c:pt idx="190">
                  <c:v>31.75000000000009</c:v>
                </c:pt>
                <c:pt idx="191">
                  <c:v>31.916666666666757</c:v>
                </c:pt>
                <c:pt idx="192">
                  <c:v>32.08333333333342</c:v>
                </c:pt>
                <c:pt idx="193">
                  <c:v>32.250000000000085</c:v>
                </c:pt>
                <c:pt idx="194">
                  <c:v>32.41666666666675</c:v>
                </c:pt>
                <c:pt idx="195">
                  <c:v>32.583333333333414</c:v>
                </c:pt>
                <c:pt idx="196">
                  <c:v>32.75000000000008</c:v>
                </c:pt>
                <c:pt idx="197">
                  <c:v>32.91666666666674</c:v>
                </c:pt>
                <c:pt idx="198">
                  <c:v>33.08333333333341</c:v>
                </c:pt>
                <c:pt idx="199">
                  <c:v>33.25000000000007</c:v>
                </c:pt>
                <c:pt idx="200">
                  <c:v>33.416666666666735</c:v>
                </c:pt>
                <c:pt idx="201">
                  <c:v>33.5833333333334</c:v>
                </c:pt>
                <c:pt idx="202">
                  <c:v>33.750000000000064</c:v>
                </c:pt>
                <c:pt idx="203">
                  <c:v>33.91666666666673</c:v>
                </c:pt>
                <c:pt idx="204">
                  <c:v>34.08333333333339</c:v>
                </c:pt>
                <c:pt idx="205">
                  <c:v>34.25000000000006</c:v>
                </c:pt>
                <c:pt idx="206">
                  <c:v>34.41666666666672</c:v>
                </c:pt>
                <c:pt idx="207">
                  <c:v>34.583333333333385</c:v>
                </c:pt>
                <c:pt idx="208">
                  <c:v>34.75000000000005</c:v>
                </c:pt>
                <c:pt idx="209">
                  <c:v>34.916666666666714</c:v>
                </c:pt>
                <c:pt idx="210">
                  <c:v>35.08333333333338</c:v>
                </c:pt>
                <c:pt idx="211">
                  <c:v>35.25000000000004</c:v>
                </c:pt>
                <c:pt idx="212">
                  <c:v>35.41666666666671</c:v>
                </c:pt>
                <c:pt idx="213">
                  <c:v>35.58333333333337</c:v>
                </c:pt>
                <c:pt idx="214">
                  <c:v>35.750000000000036</c:v>
                </c:pt>
                <c:pt idx="215">
                  <c:v>35.9166666666667</c:v>
                </c:pt>
                <c:pt idx="216">
                  <c:v>36.083333333333364</c:v>
                </c:pt>
                <c:pt idx="217">
                  <c:v>36.25000000000003</c:v>
                </c:pt>
                <c:pt idx="218">
                  <c:v>36.41666666666669</c:v>
                </c:pt>
                <c:pt idx="219">
                  <c:v>36.58333333333336</c:v>
                </c:pt>
                <c:pt idx="220">
                  <c:v>36.75000000000002</c:v>
                </c:pt>
                <c:pt idx="221">
                  <c:v>36.916666666666686</c:v>
                </c:pt>
                <c:pt idx="222">
                  <c:v>37.08333333333335</c:v>
                </c:pt>
                <c:pt idx="223">
                  <c:v>37.250000000000014</c:v>
                </c:pt>
                <c:pt idx="224">
                  <c:v>37.41666666666668</c:v>
                </c:pt>
                <c:pt idx="225">
                  <c:v>37.58333333333334</c:v>
                </c:pt>
                <c:pt idx="226">
                  <c:v>37.75000000000001</c:v>
                </c:pt>
                <c:pt idx="227">
                  <c:v>37.91666666666667</c:v>
                </c:pt>
                <c:pt idx="228">
                  <c:v>38.083333333333336</c:v>
                </c:pt>
                <c:pt idx="229">
                  <c:v>38.25</c:v>
                </c:pt>
                <c:pt idx="230">
                  <c:v>38.416666666666664</c:v>
                </c:pt>
                <c:pt idx="231">
                  <c:v>38.58333333333333</c:v>
                </c:pt>
                <c:pt idx="232">
                  <c:v>38.74999999999999</c:v>
                </c:pt>
                <c:pt idx="233">
                  <c:v>38.91666666666666</c:v>
                </c:pt>
                <c:pt idx="234">
                  <c:v>39.08333333333332</c:v>
                </c:pt>
                <c:pt idx="235">
                  <c:v>39.249999999999986</c:v>
                </c:pt>
                <c:pt idx="236">
                  <c:v>39.41666666666665</c:v>
                </c:pt>
                <c:pt idx="237">
                  <c:v>39.583333333333314</c:v>
                </c:pt>
                <c:pt idx="238">
                  <c:v>39.74999999999998</c:v>
                </c:pt>
                <c:pt idx="239">
                  <c:v>39.91666666666664</c:v>
                </c:pt>
                <c:pt idx="240">
                  <c:v>40.08333333333331</c:v>
                </c:pt>
                <c:pt idx="241">
                  <c:v>40.24999999999997</c:v>
                </c:pt>
                <c:pt idx="242">
                  <c:v>40.416666666666636</c:v>
                </c:pt>
                <c:pt idx="243">
                  <c:v>40.5833333333333</c:v>
                </c:pt>
                <c:pt idx="244">
                  <c:v>40.749999999999964</c:v>
                </c:pt>
                <c:pt idx="245">
                  <c:v>40.91666666666663</c:v>
                </c:pt>
                <c:pt idx="246">
                  <c:v>41.08333333333329</c:v>
                </c:pt>
                <c:pt idx="247">
                  <c:v>41.24999999999996</c:v>
                </c:pt>
                <c:pt idx="248">
                  <c:v>41.41666666666662</c:v>
                </c:pt>
                <c:pt idx="249">
                  <c:v>41.583333333333286</c:v>
                </c:pt>
                <c:pt idx="250">
                  <c:v>41.74999999999995</c:v>
                </c:pt>
                <c:pt idx="251">
                  <c:v>41.916666666666615</c:v>
                </c:pt>
                <c:pt idx="252">
                  <c:v>42.08333333333328</c:v>
                </c:pt>
                <c:pt idx="253">
                  <c:v>42.24999999999994</c:v>
                </c:pt>
                <c:pt idx="254">
                  <c:v>42.41666666666661</c:v>
                </c:pt>
                <c:pt idx="255">
                  <c:v>42.58333333333327</c:v>
                </c:pt>
                <c:pt idx="256">
                  <c:v>42.749999999999936</c:v>
                </c:pt>
                <c:pt idx="257">
                  <c:v>42.9166666666666</c:v>
                </c:pt>
                <c:pt idx="258">
                  <c:v>43.083333333333265</c:v>
                </c:pt>
                <c:pt idx="259">
                  <c:v>43.24999999999993</c:v>
                </c:pt>
                <c:pt idx="260">
                  <c:v>43.41666666666659</c:v>
                </c:pt>
                <c:pt idx="261">
                  <c:v>43.58333333333326</c:v>
                </c:pt>
                <c:pt idx="262">
                  <c:v>43.74999999999992</c:v>
                </c:pt>
                <c:pt idx="263">
                  <c:v>43.916666666666586</c:v>
                </c:pt>
                <c:pt idx="264">
                  <c:v>44.08333333333325</c:v>
                </c:pt>
                <c:pt idx="265">
                  <c:v>44.249999999999915</c:v>
                </c:pt>
                <c:pt idx="266">
                  <c:v>44.41666666666658</c:v>
                </c:pt>
                <c:pt idx="267">
                  <c:v>44.58333333333324</c:v>
                </c:pt>
                <c:pt idx="268">
                  <c:v>44.74999999999991</c:v>
                </c:pt>
                <c:pt idx="269">
                  <c:v>44.91666666666657</c:v>
                </c:pt>
                <c:pt idx="270">
                  <c:v>45.083333333333236</c:v>
                </c:pt>
                <c:pt idx="271">
                  <c:v>45.2499999999999</c:v>
                </c:pt>
                <c:pt idx="272">
                  <c:v>45.416666666666565</c:v>
                </c:pt>
                <c:pt idx="273">
                  <c:v>45.58333333333323</c:v>
                </c:pt>
                <c:pt idx="274">
                  <c:v>45.74999999999989</c:v>
                </c:pt>
                <c:pt idx="275">
                  <c:v>45.91666666666656</c:v>
                </c:pt>
                <c:pt idx="276">
                  <c:v>46.08333333333322</c:v>
                </c:pt>
                <c:pt idx="277">
                  <c:v>46.249999999999886</c:v>
                </c:pt>
                <c:pt idx="278">
                  <c:v>46.41666666666655</c:v>
                </c:pt>
                <c:pt idx="279">
                  <c:v>46.583333333333215</c:v>
                </c:pt>
                <c:pt idx="280">
                  <c:v>46.74999999999988</c:v>
                </c:pt>
                <c:pt idx="281">
                  <c:v>46.91666666666654</c:v>
                </c:pt>
                <c:pt idx="282">
                  <c:v>47.08333333333321</c:v>
                </c:pt>
                <c:pt idx="283">
                  <c:v>47.24999999999987</c:v>
                </c:pt>
                <c:pt idx="284">
                  <c:v>47.416666666666536</c:v>
                </c:pt>
                <c:pt idx="285">
                  <c:v>47.5833333333332</c:v>
                </c:pt>
                <c:pt idx="286">
                  <c:v>47.749999999999865</c:v>
                </c:pt>
                <c:pt idx="287">
                  <c:v>47.91666666666653</c:v>
                </c:pt>
                <c:pt idx="288">
                  <c:v>48.083333333333194</c:v>
                </c:pt>
                <c:pt idx="289">
                  <c:v>48.24999999999986</c:v>
                </c:pt>
                <c:pt idx="290">
                  <c:v>48.41666666666652</c:v>
                </c:pt>
                <c:pt idx="291">
                  <c:v>48.58333333333319</c:v>
                </c:pt>
                <c:pt idx="292">
                  <c:v>48.74999999999985</c:v>
                </c:pt>
                <c:pt idx="293">
                  <c:v>48.916666666666515</c:v>
                </c:pt>
                <c:pt idx="294">
                  <c:v>49.08333333333318</c:v>
                </c:pt>
                <c:pt idx="295">
                  <c:v>49.249999999999844</c:v>
                </c:pt>
                <c:pt idx="296">
                  <c:v>49.41666666666651</c:v>
                </c:pt>
                <c:pt idx="297">
                  <c:v>49.58333333333317</c:v>
                </c:pt>
                <c:pt idx="298">
                  <c:v>49.74999999999984</c:v>
                </c:pt>
                <c:pt idx="299">
                  <c:v>49.9166666666665</c:v>
                </c:pt>
                <c:pt idx="300">
                  <c:v>50.083333333333165</c:v>
                </c:pt>
                <c:pt idx="301">
                  <c:v>50.24999999999983</c:v>
                </c:pt>
                <c:pt idx="302">
                  <c:v>50.416666666666494</c:v>
                </c:pt>
                <c:pt idx="303">
                  <c:v>50.58333333333316</c:v>
                </c:pt>
                <c:pt idx="304">
                  <c:v>50.74999999999982</c:v>
                </c:pt>
                <c:pt idx="305">
                  <c:v>50.91666666666649</c:v>
                </c:pt>
                <c:pt idx="306">
                  <c:v>51.08333333333315</c:v>
                </c:pt>
                <c:pt idx="307">
                  <c:v>51.249999999999815</c:v>
                </c:pt>
                <c:pt idx="308">
                  <c:v>51.41666666666648</c:v>
                </c:pt>
                <c:pt idx="309">
                  <c:v>51.583333333333144</c:v>
                </c:pt>
                <c:pt idx="310">
                  <c:v>51.74999999999981</c:v>
                </c:pt>
                <c:pt idx="311">
                  <c:v>51.91666666666647</c:v>
                </c:pt>
                <c:pt idx="312">
                  <c:v>52.08333333333314</c:v>
                </c:pt>
                <c:pt idx="313">
                  <c:v>52.2499999999998</c:v>
                </c:pt>
                <c:pt idx="314">
                  <c:v>52.416666666666465</c:v>
                </c:pt>
                <c:pt idx="315">
                  <c:v>52.58333333333313</c:v>
                </c:pt>
                <c:pt idx="316">
                  <c:v>52.749999999999794</c:v>
                </c:pt>
                <c:pt idx="317">
                  <c:v>52.91666666666646</c:v>
                </c:pt>
                <c:pt idx="318">
                  <c:v>53.08333333333312</c:v>
                </c:pt>
                <c:pt idx="319">
                  <c:v>53.24999999999979</c:v>
                </c:pt>
                <c:pt idx="320">
                  <c:v>53.41666666666645</c:v>
                </c:pt>
                <c:pt idx="321">
                  <c:v>53.583333333333115</c:v>
                </c:pt>
                <c:pt idx="322">
                  <c:v>53.74999999999978</c:v>
                </c:pt>
                <c:pt idx="323">
                  <c:v>53.916666666666444</c:v>
                </c:pt>
                <c:pt idx="324">
                  <c:v>54.08333333333311</c:v>
                </c:pt>
                <c:pt idx="325">
                  <c:v>54.24999999999977</c:v>
                </c:pt>
                <c:pt idx="326">
                  <c:v>54.41666666666644</c:v>
                </c:pt>
                <c:pt idx="327">
                  <c:v>54.5833333333331</c:v>
                </c:pt>
                <c:pt idx="328">
                  <c:v>54.749999999999766</c:v>
                </c:pt>
                <c:pt idx="329">
                  <c:v>54.91666666666643</c:v>
                </c:pt>
                <c:pt idx="330">
                  <c:v>55.083333333333094</c:v>
                </c:pt>
                <c:pt idx="331">
                  <c:v>55.24999999999976</c:v>
                </c:pt>
                <c:pt idx="332">
                  <c:v>55.41666666666642</c:v>
                </c:pt>
                <c:pt idx="333">
                  <c:v>55.58333333333309</c:v>
                </c:pt>
                <c:pt idx="334">
                  <c:v>55.74999999999975</c:v>
                </c:pt>
                <c:pt idx="335">
                  <c:v>55.916666666666416</c:v>
                </c:pt>
                <c:pt idx="336">
                  <c:v>56.08333333333308</c:v>
                </c:pt>
                <c:pt idx="337">
                  <c:v>56.249999999999744</c:v>
                </c:pt>
                <c:pt idx="338">
                  <c:v>56.41666666666641</c:v>
                </c:pt>
                <c:pt idx="339">
                  <c:v>56.58333333333307</c:v>
                </c:pt>
                <c:pt idx="340">
                  <c:v>56.74999999999974</c:v>
                </c:pt>
                <c:pt idx="341">
                  <c:v>56.9166666666664</c:v>
                </c:pt>
                <c:pt idx="342">
                  <c:v>57.083333333333066</c:v>
                </c:pt>
                <c:pt idx="343">
                  <c:v>57.24999999999973</c:v>
                </c:pt>
                <c:pt idx="344">
                  <c:v>57.416666666666394</c:v>
                </c:pt>
                <c:pt idx="345">
                  <c:v>57.58333333333306</c:v>
                </c:pt>
                <c:pt idx="346">
                  <c:v>57.74999999999972</c:v>
                </c:pt>
                <c:pt idx="347">
                  <c:v>57.91666666666639</c:v>
                </c:pt>
                <c:pt idx="348">
                  <c:v>58.08333333333305</c:v>
                </c:pt>
                <c:pt idx="349">
                  <c:v>58.249999999999716</c:v>
                </c:pt>
                <c:pt idx="350">
                  <c:v>58.41666666666638</c:v>
                </c:pt>
                <c:pt idx="351">
                  <c:v>58.583333333333044</c:v>
                </c:pt>
                <c:pt idx="352">
                  <c:v>58.74999999999971</c:v>
                </c:pt>
                <c:pt idx="353">
                  <c:v>58.91666666666637</c:v>
                </c:pt>
                <c:pt idx="354">
                  <c:v>59.08333333333304</c:v>
                </c:pt>
                <c:pt idx="355">
                  <c:v>59.2499999999997</c:v>
                </c:pt>
                <c:pt idx="356">
                  <c:v>59.416666666666366</c:v>
                </c:pt>
                <c:pt idx="357">
                  <c:v>59.58333333333303</c:v>
                </c:pt>
                <c:pt idx="358">
                  <c:v>59.749999999999694</c:v>
                </c:pt>
                <c:pt idx="359">
                  <c:v>59.91666666666636</c:v>
                </c:pt>
                <c:pt idx="360">
                  <c:v>60.08333333333302</c:v>
                </c:pt>
                <c:pt idx="361">
                  <c:v>60.24999999999969</c:v>
                </c:pt>
                <c:pt idx="362">
                  <c:v>60.41666666666635</c:v>
                </c:pt>
                <c:pt idx="363">
                  <c:v>60.583333333333016</c:v>
                </c:pt>
                <c:pt idx="364">
                  <c:v>60.74999999999968</c:v>
                </c:pt>
                <c:pt idx="365">
                  <c:v>60.916666666666345</c:v>
                </c:pt>
                <c:pt idx="366">
                  <c:v>61.08333333333301</c:v>
                </c:pt>
                <c:pt idx="367">
                  <c:v>61.24999999999967</c:v>
                </c:pt>
                <c:pt idx="368">
                  <c:v>61.41666666666634</c:v>
                </c:pt>
                <c:pt idx="369">
                  <c:v>61.583333333333</c:v>
                </c:pt>
                <c:pt idx="370">
                  <c:v>61.749999999999666</c:v>
                </c:pt>
                <c:pt idx="371">
                  <c:v>61.91666666666633</c:v>
                </c:pt>
                <c:pt idx="372">
                  <c:v>62.083333333332995</c:v>
                </c:pt>
                <c:pt idx="373">
                  <c:v>62.24999999999966</c:v>
                </c:pt>
                <c:pt idx="374">
                  <c:v>62.41666666666632</c:v>
                </c:pt>
                <c:pt idx="375">
                  <c:v>62.58333333333299</c:v>
                </c:pt>
                <c:pt idx="376">
                  <c:v>62.74999999999965</c:v>
                </c:pt>
                <c:pt idx="377">
                  <c:v>62.916666666666316</c:v>
                </c:pt>
                <c:pt idx="378">
                  <c:v>63.08333333333298</c:v>
                </c:pt>
                <c:pt idx="379">
                  <c:v>63.249999999999645</c:v>
                </c:pt>
                <c:pt idx="380">
                  <c:v>63.41666666666631</c:v>
                </c:pt>
                <c:pt idx="381">
                  <c:v>63.58333333333297</c:v>
                </c:pt>
                <c:pt idx="382">
                  <c:v>63.74999999999964</c:v>
                </c:pt>
                <c:pt idx="383">
                  <c:v>63.9166666666663</c:v>
                </c:pt>
                <c:pt idx="384">
                  <c:v>64.08333333333297</c:v>
                </c:pt>
                <c:pt idx="385">
                  <c:v>64.24999999999964</c:v>
                </c:pt>
                <c:pt idx="386">
                  <c:v>64.41666666666632</c:v>
                </c:pt>
                <c:pt idx="387">
                  <c:v>64.58333333333299</c:v>
                </c:pt>
                <c:pt idx="388">
                  <c:v>64.74999999999966</c:v>
                </c:pt>
                <c:pt idx="389">
                  <c:v>64.91666666666633</c:v>
                </c:pt>
                <c:pt idx="390">
                  <c:v>65.083333333333</c:v>
                </c:pt>
                <c:pt idx="391">
                  <c:v>65.24999999999967</c:v>
                </c:pt>
                <c:pt idx="392">
                  <c:v>65.41666666666634</c:v>
                </c:pt>
                <c:pt idx="393">
                  <c:v>65.58333333333302</c:v>
                </c:pt>
                <c:pt idx="394">
                  <c:v>65.74999999999969</c:v>
                </c:pt>
                <c:pt idx="395">
                  <c:v>65.91666666666636</c:v>
                </c:pt>
                <c:pt idx="396">
                  <c:v>66.08333333333303</c:v>
                </c:pt>
                <c:pt idx="397">
                  <c:v>66.2499999999997</c:v>
                </c:pt>
                <c:pt idx="398">
                  <c:v>66.41666666666637</c:v>
                </c:pt>
                <c:pt idx="399">
                  <c:v>66.58333333333304</c:v>
                </c:pt>
                <c:pt idx="400">
                  <c:v>66.74999999999972</c:v>
                </c:pt>
                <c:pt idx="401">
                  <c:v>66.91666666666639</c:v>
                </c:pt>
                <c:pt idx="402">
                  <c:v>67.08333333333306</c:v>
                </c:pt>
                <c:pt idx="403">
                  <c:v>67.24999999999973</c:v>
                </c:pt>
                <c:pt idx="404">
                  <c:v>67.4166666666664</c:v>
                </c:pt>
                <c:pt idx="405">
                  <c:v>67.58333333333307</c:v>
                </c:pt>
                <c:pt idx="406">
                  <c:v>67.74999999999974</c:v>
                </c:pt>
                <c:pt idx="407">
                  <c:v>67.91666666666642</c:v>
                </c:pt>
                <c:pt idx="408">
                  <c:v>68.08333333333309</c:v>
                </c:pt>
                <c:pt idx="409">
                  <c:v>68.24999999999976</c:v>
                </c:pt>
                <c:pt idx="410">
                  <c:v>68.41666666666643</c:v>
                </c:pt>
                <c:pt idx="411">
                  <c:v>68.5833333333331</c:v>
                </c:pt>
                <c:pt idx="412">
                  <c:v>68.74999999999977</c:v>
                </c:pt>
                <c:pt idx="413">
                  <c:v>68.91666666666644</c:v>
                </c:pt>
                <c:pt idx="414">
                  <c:v>69.08333333333312</c:v>
                </c:pt>
                <c:pt idx="415">
                  <c:v>69.24999999999979</c:v>
                </c:pt>
                <c:pt idx="416">
                  <c:v>69.41666666666646</c:v>
                </c:pt>
                <c:pt idx="417">
                  <c:v>69.58333333333313</c:v>
                </c:pt>
                <c:pt idx="418">
                  <c:v>69.7499999999998</c:v>
                </c:pt>
                <c:pt idx="419">
                  <c:v>69.91666666666647</c:v>
                </c:pt>
                <c:pt idx="420">
                  <c:v>70.08333333333314</c:v>
                </c:pt>
                <c:pt idx="421">
                  <c:v>70.24999999999982</c:v>
                </c:pt>
                <c:pt idx="422">
                  <c:v>70.41666666666649</c:v>
                </c:pt>
                <c:pt idx="423">
                  <c:v>70.58333333333316</c:v>
                </c:pt>
                <c:pt idx="424">
                  <c:v>70.74999999999983</c:v>
                </c:pt>
                <c:pt idx="425">
                  <c:v>70.9166666666665</c:v>
                </c:pt>
                <c:pt idx="426">
                  <c:v>71.08333333333317</c:v>
                </c:pt>
                <c:pt idx="427">
                  <c:v>71.24999999999984</c:v>
                </c:pt>
                <c:pt idx="428">
                  <c:v>71.41666666666652</c:v>
                </c:pt>
                <c:pt idx="429">
                  <c:v>71.58333333333319</c:v>
                </c:pt>
                <c:pt idx="430">
                  <c:v>71.74999999999986</c:v>
                </c:pt>
                <c:pt idx="431">
                  <c:v>71.91666666666653</c:v>
                </c:pt>
                <c:pt idx="432">
                  <c:v>72.0833333333332</c:v>
                </c:pt>
                <c:pt idx="433">
                  <c:v>72.24999999999987</c:v>
                </c:pt>
                <c:pt idx="434">
                  <c:v>72.41666666666654</c:v>
                </c:pt>
                <c:pt idx="435">
                  <c:v>72.58333333333321</c:v>
                </c:pt>
                <c:pt idx="436">
                  <c:v>72.74999999999989</c:v>
                </c:pt>
                <c:pt idx="437">
                  <c:v>72.91666666666656</c:v>
                </c:pt>
                <c:pt idx="438">
                  <c:v>73.08333333333323</c:v>
                </c:pt>
                <c:pt idx="439">
                  <c:v>73.2499999999999</c:v>
                </c:pt>
                <c:pt idx="440">
                  <c:v>73.41666666666657</c:v>
                </c:pt>
                <c:pt idx="441">
                  <c:v>73.58333333333324</c:v>
                </c:pt>
                <c:pt idx="442">
                  <c:v>73.74999999999991</c:v>
                </c:pt>
                <c:pt idx="443">
                  <c:v>73.91666666666659</c:v>
                </c:pt>
                <c:pt idx="444">
                  <c:v>74.08333333333326</c:v>
                </c:pt>
                <c:pt idx="445">
                  <c:v>74.24999999999993</c:v>
                </c:pt>
                <c:pt idx="446">
                  <c:v>74.4166666666666</c:v>
                </c:pt>
                <c:pt idx="447">
                  <c:v>74.58333333333327</c:v>
                </c:pt>
                <c:pt idx="448">
                  <c:v>74.74999999999994</c:v>
                </c:pt>
                <c:pt idx="449">
                  <c:v>74.91666666666661</c:v>
                </c:pt>
                <c:pt idx="450">
                  <c:v>75.08333333333329</c:v>
                </c:pt>
                <c:pt idx="451">
                  <c:v>75.24999999999996</c:v>
                </c:pt>
                <c:pt idx="452">
                  <c:v>75.41666666666663</c:v>
                </c:pt>
                <c:pt idx="453">
                  <c:v>75.5833333333333</c:v>
                </c:pt>
                <c:pt idx="454">
                  <c:v>75.74999999999997</c:v>
                </c:pt>
                <c:pt idx="455">
                  <c:v>75.91666666666664</c:v>
                </c:pt>
                <c:pt idx="456">
                  <c:v>76.08333333333331</c:v>
                </c:pt>
                <c:pt idx="457">
                  <c:v>76.24999999999999</c:v>
                </c:pt>
                <c:pt idx="458">
                  <c:v>76.41666666666666</c:v>
                </c:pt>
                <c:pt idx="459">
                  <c:v>76.58333333333333</c:v>
                </c:pt>
                <c:pt idx="460">
                  <c:v>76.75</c:v>
                </c:pt>
                <c:pt idx="461">
                  <c:v>76.91666666666667</c:v>
                </c:pt>
                <c:pt idx="462">
                  <c:v>77.08333333333334</c:v>
                </c:pt>
                <c:pt idx="463">
                  <c:v>77.25000000000001</c:v>
                </c:pt>
                <c:pt idx="464">
                  <c:v>77.41666666666669</c:v>
                </c:pt>
                <c:pt idx="465">
                  <c:v>77.58333333333336</c:v>
                </c:pt>
                <c:pt idx="466">
                  <c:v>77.75000000000003</c:v>
                </c:pt>
                <c:pt idx="467">
                  <c:v>77.9166666666667</c:v>
                </c:pt>
                <c:pt idx="468">
                  <c:v>78.08333333333337</c:v>
                </c:pt>
                <c:pt idx="469">
                  <c:v>78.25000000000004</c:v>
                </c:pt>
                <c:pt idx="470">
                  <c:v>78.41666666666671</c:v>
                </c:pt>
                <c:pt idx="471">
                  <c:v>78.58333333333339</c:v>
                </c:pt>
                <c:pt idx="472">
                  <c:v>78.75000000000006</c:v>
                </c:pt>
                <c:pt idx="473">
                  <c:v>78.91666666666673</c:v>
                </c:pt>
                <c:pt idx="474">
                  <c:v>79.0833333333334</c:v>
                </c:pt>
                <c:pt idx="475">
                  <c:v>79.25000000000007</c:v>
                </c:pt>
                <c:pt idx="476">
                  <c:v>79.41666666666674</c:v>
                </c:pt>
                <c:pt idx="477">
                  <c:v>79.58333333333341</c:v>
                </c:pt>
                <c:pt idx="478">
                  <c:v>79.75000000000009</c:v>
                </c:pt>
                <c:pt idx="479">
                  <c:v>79.91666666666676</c:v>
                </c:pt>
                <c:pt idx="480">
                  <c:v>80.08333333333343</c:v>
                </c:pt>
                <c:pt idx="481">
                  <c:v>80.2500000000001</c:v>
                </c:pt>
                <c:pt idx="482">
                  <c:v>80.41666666666677</c:v>
                </c:pt>
                <c:pt idx="483">
                  <c:v>80.58333333333344</c:v>
                </c:pt>
                <c:pt idx="484">
                  <c:v>80.75000000000011</c:v>
                </c:pt>
                <c:pt idx="485">
                  <c:v>80.91666666666679</c:v>
                </c:pt>
                <c:pt idx="486">
                  <c:v>81.08333333333346</c:v>
                </c:pt>
                <c:pt idx="487">
                  <c:v>81.25000000000013</c:v>
                </c:pt>
                <c:pt idx="488">
                  <c:v>81.4166666666668</c:v>
                </c:pt>
                <c:pt idx="489">
                  <c:v>81.58333333333347</c:v>
                </c:pt>
                <c:pt idx="490">
                  <c:v>81.75000000000014</c:v>
                </c:pt>
                <c:pt idx="491">
                  <c:v>81.91666666666681</c:v>
                </c:pt>
                <c:pt idx="492">
                  <c:v>82.08333333333348</c:v>
                </c:pt>
                <c:pt idx="493">
                  <c:v>82.25000000000016</c:v>
                </c:pt>
                <c:pt idx="494">
                  <c:v>82.41666666666683</c:v>
                </c:pt>
                <c:pt idx="495">
                  <c:v>82.5833333333335</c:v>
                </c:pt>
                <c:pt idx="496">
                  <c:v>82.75000000000017</c:v>
                </c:pt>
                <c:pt idx="497">
                  <c:v>82.91666666666684</c:v>
                </c:pt>
                <c:pt idx="498">
                  <c:v>83.08333333333351</c:v>
                </c:pt>
                <c:pt idx="499">
                  <c:v>83.25000000000018</c:v>
                </c:pt>
                <c:pt idx="500">
                  <c:v>83.41666666666686</c:v>
                </c:pt>
                <c:pt idx="501">
                  <c:v>83.58333333333353</c:v>
                </c:pt>
                <c:pt idx="502">
                  <c:v>83.7500000000002</c:v>
                </c:pt>
                <c:pt idx="503">
                  <c:v>83.91666666666687</c:v>
                </c:pt>
                <c:pt idx="504">
                  <c:v>84.08333333333354</c:v>
                </c:pt>
                <c:pt idx="505">
                  <c:v>84.25000000000021</c:v>
                </c:pt>
                <c:pt idx="506">
                  <c:v>84.41666666666688</c:v>
                </c:pt>
                <c:pt idx="507">
                  <c:v>84.58333333333356</c:v>
                </c:pt>
                <c:pt idx="508">
                  <c:v>84.75000000000023</c:v>
                </c:pt>
                <c:pt idx="509">
                  <c:v>84.9166666666669</c:v>
                </c:pt>
                <c:pt idx="510">
                  <c:v>85.08333333333357</c:v>
                </c:pt>
                <c:pt idx="511">
                  <c:v>85.25000000000024</c:v>
                </c:pt>
                <c:pt idx="512">
                  <c:v>85.41666666666691</c:v>
                </c:pt>
                <c:pt idx="513">
                  <c:v>85.58333333333358</c:v>
                </c:pt>
                <c:pt idx="514">
                  <c:v>85.75000000000026</c:v>
                </c:pt>
                <c:pt idx="515">
                  <c:v>85.91666666666693</c:v>
                </c:pt>
                <c:pt idx="516">
                  <c:v>86.0833333333336</c:v>
                </c:pt>
                <c:pt idx="517">
                  <c:v>86.25000000000027</c:v>
                </c:pt>
                <c:pt idx="518">
                  <c:v>86.41666666666694</c:v>
                </c:pt>
                <c:pt idx="519">
                  <c:v>86.58333333333361</c:v>
                </c:pt>
                <c:pt idx="520">
                  <c:v>86.75000000000028</c:v>
                </c:pt>
                <c:pt idx="521">
                  <c:v>86.91666666666696</c:v>
                </c:pt>
                <c:pt idx="522">
                  <c:v>87.08333333333363</c:v>
                </c:pt>
                <c:pt idx="523">
                  <c:v>87.2500000000003</c:v>
                </c:pt>
                <c:pt idx="524">
                  <c:v>87.41666666666697</c:v>
                </c:pt>
                <c:pt idx="525">
                  <c:v>87.58333333333364</c:v>
                </c:pt>
                <c:pt idx="526">
                  <c:v>87.75000000000031</c:v>
                </c:pt>
                <c:pt idx="527">
                  <c:v>87.91666666666698</c:v>
                </c:pt>
                <c:pt idx="528">
                  <c:v>88.08333333333366</c:v>
                </c:pt>
                <c:pt idx="529">
                  <c:v>88.25000000000033</c:v>
                </c:pt>
                <c:pt idx="530">
                  <c:v>88.416666666667</c:v>
                </c:pt>
                <c:pt idx="531">
                  <c:v>88.58333333333367</c:v>
                </c:pt>
                <c:pt idx="532">
                  <c:v>88.75000000000034</c:v>
                </c:pt>
                <c:pt idx="533">
                  <c:v>88.91666666666701</c:v>
                </c:pt>
                <c:pt idx="534">
                  <c:v>89.08333333333368</c:v>
                </c:pt>
                <c:pt idx="535">
                  <c:v>89.25000000000036</c:v>
                </c:pt>
                <c:pt idx="536">
                  <c:v>89.41666666666703</c:v>
                </c:pt>
                <c:pt idx="537">
                  <c:v>89.5833333333337</c:v>
                </c:pt>
                <c:pt idx="538">
                  <c:v>89.75000000000037</c:v>
                </c:pt>
                <c:pt idx="539">
                  <c:v>89.91666666666704</c:v>
                </c:pt>
                <c:pt idx="540">
                  <c:v>90.08333333333371</c:v>
                </c:pt>
                <c:pt idx="541">
                  <c:v>90.25000000000038</c:v>
                </c:pt>
                <c:pt idx="542">
                  <c:v>90.41666666666706</c:v>
                </c:pt>
                <c:pt idx="543">
                  <c:v>90.58333333333373</c:v>
                </c:pt>
                <c:pt idx="544">
                  <c:v>90.7500000000004</c:v>
                </c:pt>
                <c:pt idx="545">
                  <c:v>90.91666666666707</c:v>
                </c:pt>
                <c:pt idx="546">
                  <c:v>91.08333333333374</c:v>
                </c:pt>
                <c:pt idx="547">
                  <c:v>91.25000000000041</c:v>
                </c:pt>
                <c:pt idx="548">
                  <c:v>91.41666666666708</c:v>
                </c:pt>
                <c:pt idx="549">
                  <c:v>91.58333333333375</c:v>
                </c:pt>
                <c:pt idx="550">
                  <c:v>91.75000000000043</c:v>
                </c:pt>
                <c:pt idx="551">
                  <c:v>91.9166666666671</c:v>
                </c:pt>
                <c:pt idx="552">
                  <c:v>92.08333333333377</c:v>
                </c:pt>
                <c:pt idx="553">
                  <c:v>92.25000000000044</c:v>
                </c:pt>
                <c:pt idx="554">
                  <c:v>92.41666666666711</c:v>
                </c:pt>
                <c:pt idx="555">
                  <c:v>92.58333333333378</c:v>
                </c:pt>
                <c:pt idx="556">
                  <c:v>92.75000000000045</c:v>
                </c:pt>
                <c:pt idx="557">
                  <c:v>92.91666666666713</c:v>
                </c:pt>
                <c:pt idx="558">
                  <c:v>93.0833333333338</c:v>
                </c:pt>
                <c:pt idx="559">
                  <c:v>93.25000000000047</c:v>
                </c:pt>
                <c:pt idx="560">
                  <c:v>93.41666666666714</c:v>
                </c:pt>
                <c:pt idx="561">
                  <c:v>93.58333333333381</c:v>
                </c:pt>
                <c:pt idx="562">
                  <c:v>93.75000000000048</c:v>
                </c:pt>
                <c:pt idx="563">
                  <c:v>93.91666666666715</c:v>
                </c:pt>
                <c:pt idx="564">
                  <c:v>94.08333333333383</c:v>
                </c:pt>
                <c:pt idx="565">
                  <c:v>94.2500000000005</c:v>
                </c:pt>
                <c:pt idx="566">
                  <c:v>94.41666666666717</c:v>
                </c:pt>
                <c:pt idx="567">
                  <c:v>94.58333333333384</c:v>
                </c:pt>
                <c:pt idx="568">
                  <c:v>94.75000000000051</c:v>
                </c:pt>
                <c:pt idx="569">
                  <c:v>94.91666666666718</c:v>
                </c:pt>
                <c:pt idx="570">
                  <c:v>95.08333333333385</c:v>
                </c:pt>
                <c:pt idx="571">
                  <c:v>95.25000000000053</c:v>
                </c:pt>
                <c:pt idx="572">
                  <c:v>95.4166666666672</c:v>
                </c:pt>
                <c:pt idx="573">
                  <c:v>95.58333333333387</c:v>
                </c:pt>
                <c:pt idx="574">
                  <c:v>95.75000000000054</c:v>
                </c:pt>
                <c:pt idx="575">
                  <c:v>95.91666666666721</c:v>
                </c:pt>
                <c:pt idx="576">
                  <c:v>96.08333333333388</c:v>
                </c:pt>
                <c:pt idx="577">
                  <c:v>96.25000000000055</c:v>
                </c:pt>
                <c:pt idx="578">
                  <c:v>96.41666666666723</c:v>
                </c:pt>
                <c:pt idx="579">
                  <c:v>96.5833333333339</c:v>
                </c:pt>
                <c:pt idx="580">
                  <c:v>96.75000000000057</c:v>
                </c:pt>
                <c:pt idx="581">
                  <c:v>96.91666666666724</c:v>
                </c:pt>
                <c:pt idx="582">
                  <c:v>97.08333333333391</c:v>
                </c:pt>
                <c:pt idx="583">
                  <c:v>97.25000000000058</c:v>
                </c:pt>
                <c:pt idx="584">
                  <c:v>97.41666666666725</c:v>
                </c:pt>
                <c:pt idx="585">
                  <c:v>97.58333333333393</c:v>
                </c:pt>
                <c:pt idx="586">
                  <c:v>97.7500000000006</c:v>
                </c:pt>
                <c:pt idx="587">
                  <c:v>97.91666666666727</c:v>
                </c:pt>
                <c:pt idx="588">
                  <c:v>98.08333333333394</c:v>
                </c:pt>
                <c:pt idx="589">
                  <c:v>98.25000000000061</c:v>
                </c:pt>
                <c:pt idx="590">
                  <c:v>98.41666666666728</c:v>
                </c:pt>
                <c:pt idx="591">
                  <c:v>98.58333333333395</c:v>
                </c:pt>
                <c:pt idx="592">
                  <c:v>98.75000000000063</c:v>
                </c:pt>
                <c:pt idx="593">
                  <c:v>98.9166666666673</c:v>
                </c:pt>
                <c:pt idx="594">
                  <c:v>99.08333333333397</c:v>
                </c:pt>
                <c:pt idx="595">
                  <c:v>99.25000000000064</c:v>
                </c:pt>
                <c:pt idx="596">
                  <c:v>99.41666666666731</c:v>
                </c:pt>
                <c:pt idx="597">
                  <c:v>99.58333333333398</c:v>
                </c:pt>
                <c:pt idx="598">
                  <c:v>99.75000000000065</c:v>
                </c:pt>
                <c:pt idx="599">
                  <c:v>99.91666666666733</c:v>
                </c:pt>
                <c:pt idx="600">
                  <c:v>100.083333333334</c:v>
                </c:pt>
                <c:pt idx="601">
                  <c:v>100.25000000000067</c:v>
                </c:pt>
                <c:pt idx="602">
                  <c:v>100.41666666666734</c:v>
                </c:pt>
                <c:pt idx="603">
                  <c:v>100.58333333333401</c:v>
                </c:pt>
                <c:pt idx="604">
                  <c:v>100.75000000000068</c:v>
                </c:pt>
                <c:pt idx="605">
                  <c:v>100.91666666666735</c:v>
                </c:pt>
                <c:pt idx="606">
                  <c:v>101.08333333333402</c:v>
                </c:pt>
                <c:pt idx="607">
                  <c:v>101.2500000000007</c:v>
                </c:pt>
                <c:pt idx="608">
                  <c:v>101.41666666666737</c:v>
                </c:pt>
                <c:pt idx="609">
                  <c:v>101.58333333333404</c:v>
                </c:pt>
                <c:pt idx="610">
                  <c:v>101.75000000000071</c:v>
                </c:pt>
                <c:pt idx="611">
                  <c:v>101.91666666666738</c:v>
                </c:pt>
                <c:pt idx="612">
                  <c:v>102.08333333333405</c:v>
                </c:pt>
                <c:pt idx="613">
                  <c:v>102.25000000000072</c:v>
                </c:pt>
                <c:pt idx="614">
                  <c:v>102.4166666666674</c:v>
                </c:pt>
                <c:pt idx="615">
                  <c:v>102.58333333333407</c:v>
                </c:pt>
                <c:pt idx="616">
                  <c:v>102.75000000000074</c:v>
                </c:pt>
                <c:pt idx="617">
                  <c:v>102.91666666666741</c:v>
                </c:pt>
                <c:pt idx="618">
                  <c:v>103.08333333333408</c:v>
                </c:pt>
                <c:pt idx="619">
                  <c:v>103.25000000000075</c:v>
                </c:pt>
                <c:pt idx="620">
                  <c:v>103.41666666666742</c:v>
                </c:pt>
                <c:pt idx="621">
                  <c:v>103.5833333333341</c:v>
                </c:pt>
                <c:pt idx="622">
                  <c:v>103.75000000000077</c:v>
                </c:pt>
                <c:pt idx="623">
                  <c:v>103.91666666666744</c:v>
                </c:pt>
                <c:pt idx="624">
                  <c:v>104.08333333333411</c:v>
                </c:pt>
                <c:pt idx="625">
                  <c:v>104.25000000000078</c:v>
                </c:pt>
                <c:pt idx="626">
                  <c:v>104.41666666666745</c:v>
                </c:pt>
                <c:pt idx="627">
                  <c:v>104.58333333333412</c:v>
                </c:pt>
                <c:pt idx="628">
                  <c:v>104.7500000000008</c:v>
                </c:pt>
                <c:pt idx="629">
                  <c:v>104.91666666666747</c:v>
                </c:pt>
                <c:pt idx="630">
                  <c:v>105.08333333333414</c:v>
                </c:pt>
                <c:pt idx="631">
                  <c:v>105.25000000000081</c:v>
                </c:pt>
                <c:pt idx="632">
                  <c:v>105.41666666666748</c:v>
                </c:pt>
                <c:pt idx="633">
                  <c:v>105.58333333333415</c:v>
                </c:pt>
                <c:pt idx="634">
                  <c:v>105.75000000000082</c:v>
                </c:pt>
                <c:pt idx="635">
                  <c:v>105.9166666666675</c:v>
                </c:pt>
                <c:pt idx="636">
                  <c:v>106.08333333333417</c:v>
                </c:pt>
                <c:pt idx="637">
                  <c:v>106.25000000000084</c:v>
                </c:pt>
                <c:pt idx="638">
                  <c:v>106.41666666666751</c:v>
                </c:pt>
                <c:pt idx="639">
                  <c:v>106.58333333333418</c:v>
                </c:pt>
                <c:pt idx="640">
                  <c:v>106.75000000000085</c:v>
                </c:pt>
                <c:pt idx="641">
                  <c:v>106.91666666666752</c:v>
                </c:pt>
                <c:pt idx="642">
                  <c:v>107.0833333333342</c:v>
                </c:pt>
                <c:pt idx="643">
                  <c:v>107.25000000000087</c:v>
                </c:pt>
                <c:pt idx="644">
                  <c:v>107.41666666666754</c:v>
                </c:pt>
                <c:pt idx="645">
                  <c:v>107.58333333333421</c:v>
                </c:pt>
                <c:pt idx="646">
                  <c:v>107.75000000000088</c:v>
                </c:pt>
                <c:pt idx="647">
                  <c:v>107.91666666666755</c:v>
                </c:pt>
                <c:pt idx="648">
                  <c:v>108.08333333333422</c:v>
                </c:pt>
                <c:pt idx="649">
                  <c:v>108.2500000000009</c:v>
                </c:pt>
                <c:pt idx="650">
                  <c:v>108.41666666666757</c:v>
                </c:pt>
                <c:pt idx="651">
                  <c:v>108.58333333333424</c:v>
                </c:pt>
                <c:pt idx="652">
                  <c:v>108.75000000000091</c:v>
                </c:pt>
                <c:pt idx="653">
                  <c:v>108.91666666666758</c:v>
                </c:pt>
                <c:pt idx="654">
                  <c:v>109.08333333333425</c:v>
                </c:pt>
                <c:pt idx="655">
                  <c:v>109.25000000000092</c:v>
                </c:pt>
                <c:pt idx="656">
                  <c:v>109.4166666666676</c:v>
                </c:pt>
                <c:pt idx="657">
                  <c:v>109.58333333333427</c:v>
                </c:pt>
                <c:pt idx="658">
                  <c:v>109.75000000000094</c:v>
                </c:pt>
                <c:pt idx="659">
                  <c:v>109.91666666666761</c:v>
                </c:pt>
                <c:pt idx="660">
                  <c:v>110.08333333333428</c:v>
                </c:pt>
                <c:pt idx="661">
                  <c:v>110.25000000000095</c:v>
                </c:pt>
                <c:pt idx="662">
                  <c:v>110.41666666666762</c:v>
                </c:pt>
                <c:pt idx="663">
                  <c:v>110.5833333333343</c:v>
                </c:pt>
                <c:pt idx="664">
                  <c:v>110.75000000000097</c:v>
                </c:pt>
                <c:pt idx="665">
                  <c:v>110.91666666666764</c:v>
                </c:pt>
                <c:pt idx="666">
                  <c:v>111.08333333333431</c:v>
                </c:pt>
                <c:pt idx="667">
                  <c:v>111.25000000000098</c:v>
                </c:pt>
                <c:pt idx="668">
                  <c:v>111.41666666666765</c:v>
                </c:pt>
                <c:pt idx="669">
                  <c:v>111.58333333333432</c:v>
                </c:pt>
                <c:pt idx="670">
                  <c:v>111.750000000001</c:v>
                </c:pt>
                <c:pt idx="671">
                  <c:v>111.91666666666767</c:v>
                </c:pt>
                <c:pt idx="672">
                  <c:v>112.08333333333434</c:v>
                </c:pt>
                <c:pt idx="673">
                  <c:v>112.25000000000101</c:v>
                </c:pt>
                <c:pt idx="674">
                  <c:v>112.41666666666768</c:v>
                </c:pt>
                <c:pt idx="675">
                  <c:v>112.58333333333435</c:v>
                </c:pt>
                <c:pt idx="676">
                  <c:v>112.75000000000102</c:v>
                </c:pt>
                <c:pt idx="677">
                  <c:v>112.9166666666677</c:v>
                </c:pt>
                <c:pt idx="678">
                  <c:v>113.08333333333437</c:v>
                </c:pt>
                <c:pt idx="679">
                  <c:v>113.25000000000104</c:v>
                </c:pt>
                <c:pt idx="680">
                  <c:v>113.41666666666771</c:v>
                </c:pt>
                <c:pt idx="681">
                  <c:v>113.58333333333438</c:v>
                </c:pt>
                <c:pt idx="682">
                  <c:v>113.75000000000105</c:v>
                </c:pt>
                <c:pt idx="683">
                  <c:v>113.91666666666772</c:v>
                </c:pt>
                <c:pt idx="684">
                  <c:v>114.0833333333344</c:v>
                </c:pt>
                <c:pt idx="685">
                  <c:v>114.25000000000107</c:v>
                </c:pt>
                <c:pt idx="686">
                  <c:v>114.41666666666774</c:v>
                </c:pt>
                <c:pt idx="687">
                  <c:v>114.58333333333441</c:v>
                </c:pt>
                <c:pt idx="688">
                  <c:v>114.75000000000108</c:v>
                </c:pt>
                <c:pt idx="689">
                  <c:v>114.91666666666775</c:v>
                </c:pt>
                <c:pt idx="690">
                  <c:v>115.08333333333442</c:v>
                </c:pt>
                <c:pt idx="691">
                  <c:v>115.2500000000011</c:v>
                </c:pt>
                <c:pt idx="692">
                  <c:v>115.41666666666777</c:v>
                </c:pt>
                <c:pt idx="693">
                  <c:v>115.58333333333444</c:v>
                </c:pt>
                <c:pt idx="694">
                  <c:v>115.75000000000111</c:v>
                </c:pt>
                <c:pt idx="695">
                  <c:v>115.91666666666778</c:v>
                </c:pt>
                <c:pt idx="696">
                  <c:v>116.08333333333445</c:v>
                </c:pt>
                <c:pt idx="697">
                  <c:v>116.25000000000112</c:v>
                </c:pt>
                <c:pt idx="698">
                  <c:v>116.4166666666678</c:v>
                </c:pt>
                <c:pt idx="699">
                  <c:v>116.58333333333447</c:v>
                </c:pt>
                <c:pt idx="700">
                  <c:v>116.75000000000114</c:v>
                </c:pt>
                <c:pt idx="701">
                  <c:v>116.91666666666781</c:v>
                </c:pt>
                <c:pt idx="702">
                  <c:v>117.08333333333448</c:v>
                </c:pt>
                <c:pt idx="703">
                  <c:v>117.25000000000115</c:v>
                </c:pt>
                <c:pt idx="704">
                  <c:v>117.41666666666782</c:v>
                </c:pt>
                <c:pt idx="705">
                  <c:v>117.5833333333345</c:v>
                </c:pt>
                <c:pt idx="706">
                  <c:v>117.75000000000117</c:v>
                </c:pt>
                <c:pt idx="707">
                  <c:v>117.91666666666784</c:v>
                </c:pt>
                <c:pt idx="708">
                  <c:v>118.08333333333451</c:v>
                </c:pt>
                <c:pt idx="709">
                  <c:v>118.25000000000118</c:v>
                </c:pt>
                <c:pt idx="710">
                  <c:v>118.41666666666785</c:v>
                </c:pt>
                <c:pt idx="711">
                  <c:v>118.58333333333452</c:v>
                </c:pt>
                <c:pt idx="712">
                  <c:v>118.7500000000012</c:v>
                </c:pt>
                <c:pt idx="713">
                  <c:v>118.91666666666787</c:v>
                </c:pt>
                <c:pt idx="714">
                  <c:v>119.08333333333454</c:v>
                </c:pt>
                <c:pt idx="715">
                  <c:v>119.25000000000121</c:v>
                </c:pt>
                <c:pt idx="716">
                  <c:v>119.41666666666788</c:v>
                </c:pt>
                <c:pt idx="717">
                  <c:v>119.58333333333455</c:v>
                </c:pt>
                <c:pt idx="718">
                  <c:v>119.75000000000122</c:v>
                </c:pt>
                <c:pt idx="719">
                  <c:v>119.9166666666679</c:v>
                </c:pt>
              </c:numCache>
            </c:numRef>
          </c:xVal>
          <c:yVal>
            <c:numRef>
              <c:f>calcs!$K$2:$K$1000</c:f>
              <c:numCache>
                <c:ptCount val="999"/>
                <c:pt idx="0">
                  <c:v>0.12081710363642582</c:v>
                </c:pt>
                <c:pt idx="1">
                  <c:v>0.11027576384466706</c:v>
                </c:pt>
                <c:pt idx="2">
                  <c:v>0.11879469129382211</c:v>
                </c:pt>
                <c:pt idx="3">
                  <c:v>0.1065835600428813</c:v>
                </c:pt>
                <c:pt idx="4">
                  <c:v>0.1116820702638978</c:v>
                </c:pt>
                <c:pt idx="5">
                  <c:v>0.115278031184898</c:v>
                </c:pt>
                <c:pt idx="6">
                  <c:v>0.11558782103075525</c:v>
                </c:pt>
                <c:pt idx="7">
                  <c:v>0.12164232782872596</c:v>
                </c:pt>
                <c:pt idx="8">
                  <c:v>0.12124592560646125</c:v>
                </c:pt>
                <c:pt idx="9">
                  <c:v>0.11163248369060237</c:v>
                </c:pt>
                <c:pt idx="10">
                  <c:v>0.09991982619667109</c:v>
                </c:pt>
                <c:pt idx="11">
                  <c:v>0.0994430195133748</c:v>
                </c:pt>
                <c:pt idx="12">
                  <c:v>0.10829819463436575</c:v>
                </c:pt>
                <c:pt idx="13">
                  <c:v>0.11029794468316535</c:v>
                </c:pt>
                <c:pt idx="14">
                  <c:v>0.10611654581624645</c:v>
                </c:pt>
                <c:pt idx="15">
                  <c:v>0.1140847479190144</c:v>
                </c:pt>
                <c:pt idx="16">
                  <c:v>0.11305017353268716</c:v>
                </c:pt>
                <c:pt idx="17">
                  <c:v>0.11207382367075663</c:v>
                </c:pt>
                <c:pt idx="18">
                  <c:v>0.11023501422571122</c:v>
                </c:pt>
                <c:pt idx="19">
                  <c:v>0.09951782392733372</c:v>
                </c:pt>
                <c:pt idx="20">
                  <c:v>0.10799641470108146</c:v>
                </c:pt>
                <c:pt idx="21">
                  <c:v>0.11872489367778943</c:v>
                </c:pt>
                <c:pt idx="22">
                  <c:v>0.10691241043970912</c:v>
                </c:pt>
                <c:pt idx="23">
                  <c:v>0.1051267895661648</c:v>
                </c:pt>
                <c:pt idx="24">
                  <c:v>0.10432045514568024</c:v>
                </c:pt>
                <c:pt idx="25">
                  <c:v>0.10435518116070838</c:v>
                </c:pt>
                <c:pt idx="26">
                  <c:v>0.10807897523369558</c:v>
                </c:pt>
                <c:pt idx="27">
                  <c:v>0.10965309797784087</c:v>
                </c:pt>
                <c:pt idx="28">
                  <c:v>0.0966590396893071</c:v>
                </c:pt>
                <c:pt idx="29">
                  <c:v>0.09962152231965234</c:v>
                </c:pt>
                <c:pt idx="30">
                  <c:v>0.10304169259356964</c:v>
                </c:pt>
                <c:pt idx="31">
                  <c:v>0.10360721051727957</c:v>
                </c:pt>
                <c:pt idx="32">
                  <c:v>0.1007647345377272</c:v>
                </c:pt>
                <c:pt idx="33">
                  <c:v>0.1061102456951247</c:v>
                </c:pt>
                <c:pt idx="34">
                  <c:v>0.11092522747484715</c:v>
                </c:pt>
                <c:pt idx="35">
                  <c:v>0.10211271544569471</c:v>
                </c:pt>
                <c:pt idx="36">
                  <c:v>0.11202373653925048</c:v>
                </c:pt>
                <c:pt idx="37">
                  <c:v>0.10780629036739196</c:v>
                </c:pt>
                <c:pt idx="38">
                  <c:v>0.0988326657487825</c:v>
                </c:pt>
                <c:pt idx="39">
                  <c:v>0.10056948141987206</c:v>
                </c:pt>
                <c:pt idx="40">
                  <c:v>0.09499380513112399</c:v>
                </c:pt>
                <c:pt idx="41">
                  <c:v>0.0988284467415911</c:v>
                </c:pt>
                <c:pt idx="42">
                  <c:v>0.10140982690629141</c:v>
                </c:pt>
                <c:pt idx="43">
                  <c:v>0.0937355353320104</c:v>
                </c:pt>
                <c:pt idx="44">
                  <c:v>0.1034865788332289</c:v>
                </c:pt>
                <c:pt idx="45">
                  <c:v>0.10463015911247166</c:v>
                </c:pt>
                <c:pt idx="46">
                  <c:v>0.09241923048856499</c:v>
                </c:pt>
                <c:pt idx="47">
                  <c:v>0.08918470548772778</c:v>
                </c:pt>
                <c:pt idx="48">
                  <c:v>0.09049726956677752</c:v>
                </c:pt>
                <c:pt idx="49">
                  <c:v>0.08954991595650022</c:v>
                </c:pt>
                <c:pt idx="50">
                  <c:v>0.0919573311295774</c:v>
                </c:pt>
                <c:pt idx="51">
                  <c:v>0.09973466926876327</c:v>
                </c:pt>
                <c:pt idx="52">
                  <c:v>0.09542305420892895</c:v>
                </c:pt>
                <c:pt idx="53">
                  <c:v>0.08738348709878746</c:v>
                </c:pt>
                <c:pt idx="54">
                  <c:v>0.09042313914543022</c:v>
                </c:pt>
                <c:pt idx="55">
                  <c:v>0.08707869797203582</c:v>
                </c:pt>
                <c:pt idx="56">
                  <c:v>0.10391467275748752</c:v>
                </c:pt>
                <c:pt idx="57">
                  <c:v>0.09531740922436217</c:v>
                </c:pt>
                <c:pt idx="58">
                  <c:v>0.1028399075286229</c:v>
                </c:pt>
                <c:pt idx="59">
                  <c:v>0.2176111127677909</c:v>
                </c:pt>
                <c:pt idx="60">
                  <c:v>0.2193439856546067</c:v>
                </c:pt>
                <c:pt idx="61">
                  <c:v>0.21018372022656584</c:v>
                </c:pt>
                <c:pt idx="62">
                  <c:v>0.22000122598646996</c:v>
                </c:pt>
                <c:pt idx="63">
                  <c:v>0.2381051600875928</c:v>
                </c:pt>
                <c:pt idx="64">
                  <c:v>0.20756315863995042</c:v>
                </c:pt>
                <c:pt idx="65">
                  <c:v>0.2204986151223595</c:v>
                </c:pt>
                <c:pt idx="66">
                  <c:v>0.2168269873198959</c:v>
                </c:pt>
                <c:pt idx="67">
                  <c:v>0.20450941053174476</c:v>
                </c:pt>
                <c:pt idx="68">
                  <c:v>0.20409226202982425</c:v>
                </c:pt>
                <c:pt idx="69">
                  <c:v>0.2169879222431179</c:v>
                </c:pt>
                <c:pt idx="70">
                  <c:v>0.19109407186467653</c:v>
                </c:pt>
                <c:pt idx="71">
                  <c:v>0.2030036451358052</c:v>
                </c:pt>
                <c:pt idx="72">
                  <c:v>0.1991460456761195</c:v>
                </c:pt>
                <c:pt idx="73">
                  <c:v>0.191811301833404</c:v>
                </c:pt>
                <c:pt idx="74">
                  <c:v>0.19662461875278045</c:v>
                </c:pt>
                <c:pt idx="75">
                  <c:v>0.1932058916117454</c:v>
                </c:pt>
                <c:pt idx="76">
                  <c:v>0.20534908461780282</c:v>
                </c:pt>
                <c:pt idx="77">
                  <c:v>0.19005116523556992</c:v>
                </c:pt>
                <c:pt idx="78">
                  <c:v>0.17410491671217637</c:v>
                </c:pt>
                <c:pt idx="79">
                  <c:v>0.18192851794995832</c:v>
                </c:pt>
                <c:pt idx="80">
                  <c:v>0.18181088950273894</c:v>
                </c:pt>
                <c:pt idx="81">
                  <c:v>0.19716323527722399</c:v>
                </c:pt>
                <c:pt idx="82">
                  <c:v>0.18129511874298793</c:v>
                </c:pt>
                <c:pt idx="83">
                  <c:v>0.18013641450824458</c:v>
                </c:pt>
                <c:pt idx="84">
                  <c:v>0.16452537262820313</c:v>
                </c:pt>
                <c:pt idx="85">
                  <c:v>0.15775983352003706</c:v>
                </c:pt>
                <c:pt idx="86">
                  <c:v>0.19078137378390903</c:v>
                </c:pt>
                <c:pt idx="87">
                  <c:v>0.1850727291515695</c:v>
                </c:pt>
                <c:pt idx="88">
                  <c:v>0.16410056300135345</c:v>
                </c:pt>
                <c:pt idx="89">
                  <c:v>0.17079762921620245</c:v>
                </c:pt>
                <c:pt idx="90">
                  <c:v>0.16180364672407588</c:v>
                </c:pt>
                <c:pt idx="91">
                  <c:v>0.1722313867671366</c:v>
                </c:pt>
                <c:pt idx="92">
                  <c:v>0.16511502138946837</c:v>
                </c:pt>
                <c:pt idx="93">
                  <c:v>0.16298743242470998</c:v>
                </c:pt>
                <c:pt idx="94">
                  <c:v>0.1726677444475354</c:v>
                </c:pt>
                <c:pt idx="95">
                  <c:v>0.162916922048978</c:v>
                </c:pt>
                <c:pt idx="96">
                  <c:v>0.17707653145286664</c:v>
                </c:pt>
                <c:pt idx="97">
                  <c:v>0.17397841936626007</c:v>
                </c:pt>
                <c:pt idx="98">
                  <c:v>0.16354821155148028</c:v>
                </c:pt>
                <c:pt idx="99">
                  <c:v>0.16486433090049604</c:v>
                </c:pt>
                <c:pt idx="100">
                  <c:v>0.16400409275697467</c:v>
                </c:pt>
                <c:pt idx="101">
                  <c:v>0.15519064640767566</c:v>
                </c:pt>
                <c:pt idx="102">
                  <c:v>0.16487980138890498</c:v>
                </c:pt>
                <c:pt idx="103">
                  <c:v>0.15320362866743584</c:v>
                </c:pt>
                <c:pt idx="104">
                  <c:v>0.16524841565931372</c:v>
                </c:pt>
                <c:pt idx="105">
                  <c:v>0.1571631092340059</c:v>
                </c:pt>
                <c:pt idx="106">
                  <c:v>0.14548771692861626</c:v>
                </c:pt>
                <c:pt idx="107">
                  <c:v>0.16041895347734417</c:v>
                </c:pt>
                <c:pt idx="108">
                  <c:v>0.150816108178489</c:v>
                </c:pt>
                <c:pt idx="109">
                  <c:v>0.15717637555766628</c:v>
                </c:pt>
                <c:pt idx="110">
                  <c:v>0.15024868539719882</c:v>
                </c:pt>
                <c:pt idx="111">
                  <c:v>0.1450144829923095</c:v>
                </c:pt>
                <c:pt idx="112">
                  <c:v>0.1523754125706585</c:v>
                </c:pt>
                <c:pt idx="113">
                  <c:v>0.15984834406591836</c:v>
                </c:pt>
                <c:pt idx="114">
                  <c:v>0.15117842176737267</c:v>
                </c:pt>
                <c:pt idx="115">
                  <c:v>0.13878181536294185</c:v>
                </c:pt>
                <c:pt idx="116">
                  <c:v>0.14361198041500178</c:v>
                </c:pt>
                <c:pt idx="117">
                  <c:v>0.15023101878366807</c:v>
                </c:pt>
                <c:pt idx="118">
                  <c:v>0.13990080704669403</c:v>
                </c:pt>
                <c:pt idx="119">
                  <c:v>0.14129175865776497</c:v>
                </c:pt>
                <c:pt idx="120">
                  <c:v>0.14610346085484135</c:v>
                </c:pt>
                <c:pt idx="121">
                  <c:v>0.1382719456113078</c:v>
                </c:pt>
                <c:pt idx="122">
                  <c:v>0.14375686793527145</c:v>
                </c:pt>
                <c:pt idx="123">
                  <c:v>0.1411428498380664</c:v>
                </c:pt>
                <c:pt idx="124">
                  <c:v>0.13584068948660824</c:v>
                </c:pt>
                <c:pt idx="125">
                  <c:v>0.1318851454167023</c:v>
                </c:pt>
                <c:pt idx="126">
                  <c:v>0.13714452402507518</c:v>
                </c:pt>
                <c:pt idx="127">
                  <c:v>0.1360228597939724</c:v>
                </c:pt>
                <c:pt idx="128">
                  <c:v>0.1338912009164214</c:v>
                </c:pt>
                <c:pt idx="129">
                  <c:v>0.12267683732626089</c:v>
                </c:pt>
                <c:pt idx="130">
                  <c:v>0.12216790492535004</c:v>
                </c:pt>
                <c:pt idx="131">
                  <c:v>0.14813386856823776</c:v>
                </c:pt>
                <c:pt idx="132">
                  <c:v>0.12156603006867346</c:v>
                </c:pt>
                <c:pt idx="133">
                  <c:v>0.14706820301007859</c:v>
                </c:pt>
                <c:pt idx="134">
                  <c:v>0.13168291059902</c:v>
                </c:pt>
                <c:pt idx="135">
                  <c:v>0.11432954181718319</c:v>
                </c:pt>
                <c:pt idx="136">
                  <c:v>0.12965747075728948</c:v>
                </c:pt>
                <c:pt idx="137">
                  <c:v>0.12286873056982163</c:v>
                </c:pt>
                <c:pt idx="138">
                  <c:v>0.12232845242325166</c:v>
                </c:pt>
                <c:pt idx="139">
                  <c:v>0.12536375889332543</c:v>
                </c:pt>
                <c:pt idx="140">
                  <c:v>0.12826036054261195</c:v>
                </c:pt>
                <c:pt idx="141">
                  <c:v>0.1307806378048227</c:v>
                </c:pt>
                <c:pt idx="142">
                  <c:v>0.12723432450217767</c:v>
                </c:pt>
                <c:pt idx="143">
                  <c:v>0.11652943025107454</c:v>
                </c:pt>
                <c:pt idx="144">
                  <c:v>0.12000953158501286</c:v>
                </c:pt>
                <c:pt idx="145">
                  <c:v>0.11713532678357094</c:v>
                </c:pt>
                <c:pt idx="146">
                  <c:v>0.11134054678394012</c:v>
                </c:pt>
                <c:pt idx="147">
                  <c:v>0.11296703699574387</c:v>
                </c:pt>
                <c:pt idx="148">
                  <c:v>0.12450112101372664</c:v>
                </c:pt>
                <c:pt idx="149">
                  <c:v>0.12482152266994255</c:v>
                </c:pt>
                <c:pt idx="150">
                  <c:v>0.12470920197889694</c:v>
                </c:pt>
                <c:pt idx="151">
                  <c:v>0.12088366735921259</c:v>
                </c:pt>
                <c:pt idx="152">
                  <c:v>0.10931852403727728</c:v>
                </c:pt>
                <c:pt idx="153">
                  <c:v>0.11610508343673853</c:v>
                </c:pt>
                <c:pt idx="154">
                  <c:v>0.11624458980917644</c:v>
                </c:pt>
                <c:pt idx="155">
                  <c:v>0.1107385373615304</c:v>
                </c:pt>
                <c:pt idx="156">
                  <c:v>0.12586973545474692</c:v>
                </c:pt>
                <c:pt idx="157">
                  <c:v>0.10777939755799895</c:v>
                </c:pt>
                <c:pt idx="158">
                  <c:v>0.12928476660362598</c:v>
                </c:pt>
                <c:pt idx="159">
                  <c:v>0.10881160834252011</c:v>
                </c:pt>
                <c:pt idx="160">
                  <c:v>0.11480539436140468</c:v>
                </c:pt>
                <c:pt idx="161">
                  <c:v>0.10610189993362579</c:v>
                </c:pt>
                <c:pt idx="162">
                  <c:v>0.11391081642165993</c:v>
                </c:pt>
                <c:pt idx="163">
                  <c:v>0.11629118153512469</c:v>
                </c:pt>
                <c:pt idx="164">
                  <c:v>0.11157637902304582</c:v>
                </c:pt>
                <c:pt idx="165">
                  <c:v>0.11365031304264772</c:v>
                </c:pt>
                <c:pt idx="166">
                  <c:v>0.1017702850448877</c:v>
                </c:pt>
                <c:pt idx="167">
                  <c:v>0.11463171105060493</c:v>
                </c:pt>
                <c:pt idx="168">
                  <c:v>0.10404171934278868</c:v>
                </c:pt>
                <c:pt idx="169">
                  <c:v>0.11739677823386102</c:v>
                </c:pt>
                <c:pt idx="170">
                  <c:v>0.11035568022123002</c:v>
                </c:pt>
                <c:pt idx="171">
                  <c:v>0.10114109881254298</c:v>
                </c:pt>
                <c:pt idx="172">
                  <c:v>0.0976089786883361</c:v>
                </c:pt>
                <c:pt idx="173">
                  <c:v>0.10112885239062766</c:v>
                </c:pt>
                <c:pt idx="174">
                  <c:v>0.10629453580438276</c:v>
                </c:pt>
                <c:pt idx="175">
                  <c:v>0.09925048214075126</c:v>
                </c:pt>
                <c:pt idx="176">
                  <c:v>0.1227711918010014</c:v>
                </c:pt>
                <c:pt idx="177">
                  <c:v>0.1167891435265572</c:v>
                </c:pt>
                <c:pt idx="178">
                  <c:v>0.10716272561924764</c:v>
                </c:pt>
                <c:pt idx="179">
                  <c:v>0.09677469442926047</c:v>
                </c:pt>
                <c:pt idx="180">
                  <c:v>0.10713483803780821</c:v>
                </c:pt>
                <c:pt idx="181">
                  <c:v>0.098039272321892</c:v>
                </c:pt>
                <c:pt idx="182">
                  <c:v>0.10103011753231797</c:v>
                </c:pt>
                <c:pt idx="183">
                  <c:v>0.10273983425574432</c:v>
                </c:pt>
                <c:pt idx="184">
                  <c:v>0.09957423896438172</c:v>
                </c:pt>
                <c:pt idx="185">
                  <c:v>0.09092493642238281</c:v>
                </c:pt>
                <c:pt idx="186">
                  <c:v>0.0966658006691793</c:v>
                </c:pt>
                <c:pt idx="187">
                  <c:v>0.10857108739590021</c:v>
                </c:pt>
                <c:pt idx="188">
                  <c:v>0.10604276307932999</c:v>
                </c:pt>
                <c:pt idx="189">
                  <c:v>0.10859909673930716</c:v>
                </c:pt>
                <c:pt idx="190">
                  <c:v>0.10929484347177919</c:v>
                </c:pt>
                <c:pt idx="191">
                  <c:v>0.0980521991373266</c:v>
                </c:pt>
                <c:pt idx="192">
                  <c:v>0.10711226385076902</c:v>
                </c:pt>
                <c:pt idx="193">
                  <c:v>0.10620709786404788</c:v>
                </c:pt>
                <c:pt idx="194">
                  <c:v>0.1027564991513745</c:v>
                </c:pt>
                <c:pt idx="195">
                  <c:v>0.0970733588756649</c:v>
                </c:pt>
                <c:pt idx="196">
                  <c:v>0.09037669062496705</c:v>
                </c:pt>
                <c:pt idx="197">
                  <c:v>0.09003233920634748</c:v>
                </c:pt>
                <c:pt idx="198">
                  <c:v>0.1022033030240376</c:v>
                </c:pt>
                <c:pt idx="199">
                  <c:v>0.09782975109273888</c:v>
                </c:pt>
                <c:pt idx="200">
                  <c:v>0.09601378992371601</c:v>
                </c:pt>
                <c:pt idx="201">
                  <c:v>0.09830913110001624</c:v>
                </c:pt>
                <c:pt idx="202">
                  <c:v>0.0975628111871071</c:v>
                </c:pt>
                <c:pt idx="203">
                  <c:v>0.09046340810479492</c:v>
                </c:pt>
                <c:pt idx="204">
                  <c:v>0.09995904976923473</c:v>
                </c:pt>
                <c:pt idx="205">
                  <c:v>0.09219068190085157</c:v>
                </c:pt>
                <c:pt idx="206">
                  <c:v>0.0964667793474019</c:v>
                </c:pt>
                <c:pt idx="207">
                  <c:v>0.09086684443692551</c:v>
                </c:pt>
                <c:pt idx="208">
                  <c:v>0.09624984869600596</c:v>
                </c:pt>
                <c:pt idx="209">
                  <c:v>0.09700157961178636</c:v>
                </c:pt>
                <c:pt idx="210">
                  <c:v>0.10183466062719958</c:v>
                </c:pt>
                <c:pt idx="211">
                  <c:v>0.09065015598501076</c:v>
                </c:pt>
                <c:pt idx="212">
                  <c:v>0.08982519759558087</c:v>
                </c:pt>
                <c:pt idx="213">
                  <c:v>0.08861354822672414</c:v>
                </c:pt>
                <c:pt idx="214">
                  <c:v>0.07887090165963404</c:v>
                </c:pt>
                <c:pt idx="215">
                  <c:v>0.08696427807787291</c:v>
                </c:pt>
                <c:pt idx="216">
                  <c:v>0.09520468526116105</c:v>
                </c:pt>
                <c:pt idx="217">
                  <c:v>0.094185097073305</c:v>
                </c:pt>
                <c:pt idx="218">
                  <c:v>0.07714597180151643</c:v>
                </c:pt>
                <c:pt idx="219">
                  <c:v>0.09509273177870291</c:v>
                </c:pt>
                <c:pt idx="220">
                  <c:v>0.08502581470484608</c:v>
                </c:pt>
                <c:pt idx="221">
                  <c:v>0.09112665844278375</c:v>
                </c:pt>
                <c:pt idx="222">
                  <c:v>0.09243493560113646</c:v>
                </c:pt>
                <c:pt idx="223">
                  <c:v>0.08813000276683784</c:v>
                </c:pt>
                <c:pt idx="224">
                  <c:v>0.07922529532112818</c:v>
                </c:pt>
                <c:pt idx="225">
                  <c:v>0.0950791010165267</c:v>
                </c:pt>
                <c:pt idx="226">
                  <c:v>0.08492081015496833</c:v>
                </c:pt>
                <c:pt idx="227">
                  <c:v>0.0922319384141932</c:v>
                </c:pt>
                <c:pt idx="228">
                  <c:v>0.0805614381128889</c:v>
                </c:pt>
                <c:pt idx="229">
                  <c:v>0.08785969190510698</c:v>
                </c:pt>
                <c:pt idx="230">
                  <c:v>0.084604943599822</c:v>
                </c:pt>
                <c:pt idx="231">
                  <c:v>0.0843414341907793</c:v>
                </c:pt>
                <c:pt idx="232">
                  <c:v>0.0895164954587824</c:v>
                </c:pt>
                <c:pt idx="233">
                  <c:v>0.07625109969636747</c:v>
                </c:pt>
                <c:pt idx="234">
                  <c:v>0.08002476847282029</c:v>
                </c:pt>
                <c:pt idx="235">
                  <c:v>0.08321091980605252</c:v>
                </c:pt>
                <c:pt idx="236">
                  <c:v>0.09183670140639506</c:v>
                </c:pt>
                <c:pt idx="237">
                  <c:v>0.0821162970565977</c:v>
                </c:pt>
                <c:pt idx="238">
                  <c:v>0.08440081838768808</c:v>
                </c:pt>
                <c:pt idx="239">
                  <c:v>0.08245672237472398</c:v>
                </c:pt>
                <c:pt idx="240">
                  <c:v>0.07720563657738896</c:v>
                </c:pt>
                <c:pt idx="241">
                  <c:v>0.08498846319043803</c:v>
                </c:pt>
                <c:pt idx="242">
                  <c:v>0.07852282171689468</c:v>
                </c:pt>
                <c:pt idx="243">
                  <c:v>0.07919929839784806</c:v>
                </c:pt>
                <c:pt idx="244">
                  <c:v>0.08614849123517498</c:v>
                </c:pt>
                <c:pt idx="245">
                  <c:v>0.07485615462613375</c:v>
                </c:pt>
                <c:pt idx="246">
                  <c:v>0.07501811468073413</c:v>
                </c:pt>
                <c:pt idx="247">
                  <c:v>0.081602207941589</c:v>
                </c:pt>
                <c:pt idx="248">
                  <c:v>0.07838519182334412</c:v>
                </c:pt>
                <c:pt idx="249">
                  <c:v>0.08408050256221224</c:v>
                </c:pt>
                <c:pt idx="250">
                  <c:v>0.08465959727416912</c:v>
                </c:pt>
                <c:pt idx="251">
                  <c:v>0.08108773168817038</c:v>
                </c:pt>
                <c:pt idx="252">
                  <c:v>0.0790473526545667</c:v>
                </c:pt>
                <c:pt idx="253">
                  <c:v>0.07602090427573603</c:v>
                </c:pt>
                <c:pt idx="254">
                  <c:v>0.08368026777963347</c:v>
                </c:pt>
                <c:pt idx="255">
                  <c:v>0.07321564603834314</c:v>
                </c:pt>
                <c:pt idx="256">
                  <c:v>0.08166029031795763</c:v>
                </c:pt>
                <c:pt idx="257">
                  <c:v>0.07804320675665746</c:v>
                </c:pt>
                <c:pt idx="258">
                  <c:v>0.07660561409281481</c:v>
                </c:pt>
                <c:pt idx="259">
                  <c:v>0.06877828347038957</c:v>
                </c:pt>
                <c:pt idx="260">
                  <c:v>0.07766332248977914</c:v>
                </c:pt>
                <c:pt idx="261">
                  <c:v>0.08317171451761432</c:v>
                </c:pt>
                <c:pt idx="262">
                  <c:v>0.0708845616426801</c:v>
                </c:pt>
                <c:pt idx="263">
                  <c:v>0.06910561110377003</c:v>
                </c:pt>
                <c:pt idx="264">
                  <c:v>0.07471814588052578</c:v>
                </c:pt>
                <c:pt idx="265">
                  <c:v>0.06891234939616037</c:v>
                </c:pt>
                <c:pt idx="266">
                  <c:v>0.07214819014470746</c:v>
                </c:pt>
                <c:pt idx="267">
                  <c:v>0.07697547059319003</c:v>
                </c:pt>
                <c:pt idx="268">
                  <c:v>0.07910023164648827</c:v>
                </c:pt>
                <c:pt idx="269">
                  <c:v>0.08068001941430225</c:v>
                </c:pt>
                <c:pt idx="270">
                  <c:v>0.07894170244260316</c:v>
                </c:pt>
                <c:pt idx="271">
                  <c:v>0.07479095457099415</c:v>
                </c:pt>
                <c:pt idx="272">
                  <c:v>0.0753911641515785</c:v>
                </c:pt>
                <c:pt idx="273">
                  <c:v>0.06776467708283665</c:v>
                </c:pt>
                <c:pt idx="274">
                  <c:v>0.06675507938051112</c:v>
                </c:pt>
                <c:pt idx="275">
                  <c:v>0.07976420538830929</c:v>
                </c:pt>
                <c:pt idx="276">
                  <c:v>0.0796027556490752</c:v>
                </c:pt>
                <c:pt idx="277">
                  <c:v>0.07147560056733145</c:v>
                </c:pt>
                <c:pt idx="278">
                  <c:v>0.060603018026375535</c:v>
                </c:pt>
                <c:pt idx="279">
                  <c:v>0.07034282902282608</c:v>
                </c:pt>
                <c:pt idx="280">
                  <c:v>0.06868879825277191</c:v>
                </c:pt>
                <c:pt idx="281">
                  <c:v>0.07661445180771614</c:v>
                </c:pt>
                <c:pt idx="282">
                  <c:v>0.06775376627238863</c:v>
                </c:pt>
                <c:pt idx="283">
                  <c:v>0.07129136904843314</c:v>
                </c:pt>
                <c:pt idx="284">
                  <c:v>0.07135993868152835</c:v>
                </c:pt>
                <c:pt idx="285">
                  <c:v>0.07230876983274818</c:v>
                </c:pt>
                <c:pt idx="286">
                  <c:v>0.0769167995467667</c:v>
                </c:pt>
                <c:pt idx="287">
                  <c:v>0.07641193328091749</c:v>
                </c:pt>
                <c:pt idx="288">
                  <c:v>0.0695671320289943</c:v>
                </c:pt>
                <c:pt idx="289">
                  <c:v>0.07511696819446577</c:v>
                </c:pt>
                <c:pt idx="290">
                  <c:v>0.07312504173713939</c:v>
                </c:pt>
                <c:pt idx="291">
                  <c:v>0.07054411104263508</c:v>
                </c:pt>
                <c:pt idx="292">
                  <c:v>0.06902894409594865</c:v>
                </c:pt>
                <c:pt idx="293">
                  <c:v>0.0641858759006336</c:v>
                </c:pt>
                <c:pt idx="294">
                  <c:v>0.07189738600548846</c:v>
                </c:pt>
                <c:pt idx="295">
                  <c:v>0.0664633445167053</c:v>
                </c:pt>
                <c:pt idx="296">
                  <c:v>0.07381286112326087</c:v>
                </c:pt>
                <c:pt idx="297">
                  <c:v>0.06914379024160035</c:v>
                </c:pt>
                <c:pt idx="298">
                  <c:v>0.07382111746259948</c:v>
                </c:pt>
                <c:pt idx="299">
                  <c:v>0.06575309340003471</c:v>
                </c:pt>
                <c:pt idx="300">
                  <c:v>0.0664231081812225</c:v>
                </c:pt>
                <c:pt idx="301">
                  <c:v>0.06134114024946282</c:v>
                </c:pt>
                <c:pt idx="302">
                  <c:v>0.07530002462321715</c:v>
                </c:pt>
                <c:pt idx="303">
                  <c:v>0.06418935045855033</c:v>
                </c:pt>
                <c:pt idx="304">
                  <c:v>0.0686470037178319</c:v>
                </c:pt>
                <c:pt idx="305">
                  <c:v>0.06449281221792308</c:v>
                </c:pt>
                <c:pt idx="306">
                  <c:v>0.06324921797396649</c:v>
                </c:pt>
                <c:pt idx="307">
                  <c:v>0.06610950444030216</c:v>
                </c:pt>
                <c:pt idx="308">
                  <c:v>0.07192404901270741</c:v>
                </c:pt>
                <c:pt idx="309">
                  <c:v>0.07018724958875787</c:v>
                </c:pt>
                <c:pt idx="310">
                  <c:v>0.06481898855815843</c:v>
                </c:pt>
                <c:pt idx="311">
                  <c:v>0.06106286001711961</c:v>
                </c:pt>
                <c:pt idx="312">
                  <c:v>0.06534128042939095</c:v>
                </c:pt>
                <c:pt idx="313">
                  <c:v>0.06120497561262916</c:v>
                </c:pt>
                <c:pt idx="314">
                  <c:v>0.06456625075717938</c:v>
                </c:pt>
                <c:pt idx="315">
                  <c:v>0.06160193369926361</c:v>
                </c:pt>
                <c:pt idx="316">
                  <c:v>0.06088456084434174</c:v>
                </c:pt>
                <c:pt idx="317">
                  <c:v>0.06972400983993544</c:v>
                </c:pt>
                <c:pt idx="318">
                  <c:v>0.07033860819013153</c:v>
                </c:pt>
                <c:pt idx="319">
                  <c:v>0.07244976819299516</c:v>
                </c:pt>
                <c:pt idx="320">
                  <c:v>0.06124114232088371</c:v>
                </c:pt>
                <c:pt idx="321">
                  <c:v>0.06218368736171506</c:v>
                </c:pt>
                <c:pt idx="322">
                  <c:v>0.06672873476006394</c:v>
                </c:pt>
                <c:pt idx="323">
                  <c:v>0.06652042904761299</c:v>
                </c:pt>
                <c:pt idx="324">
                  <c:v>0.060770637669192204</c:v>
                </c:pt>
                <c:pt idx="325">
                  <c:v>0.05981945977232478</c:v>
                </c:pt>
                <c:pt idx="326">
                  <c:v>0.06549823571609796</c:v>
                </c:pt>
                <c:pt idx="327">
                  <c:v>0.06413438668428978</c:v>
                </c:pt>
                <c:pt idx="328">
                  <c:v>0.06909370681936373</c:v>
                </c:pt>
                <c:pt idx="329">
                  <c:v>0.05825167265193951</c:v>
                </c:pt>
                <c:pt idx="330">
                  <c:v>0.06469082869636886</c:v>
                </c:pt>
                <c:pt idx="331">
                  <c:v>0.05585675920754383</c:v>
                </c:pt>
                <c:pt idx="332">
                  <c:v>0.05833616412172372</c:v>
                </c:pt>
                <c:pt idx="333">
                  <c:v>0.06093544756802366</c:v>
                </c:pt>
                <c:pt idx="334">
                  <c:v>0.06096122916906463</c:v>
                </c:pt>
                <c:pt idx="335">
                  <c:v>0.0622365080098934</c:v>
                </c:pt>
                <c:pt idx="336">
                  <c:v>0.05857004152400396</c:v>
                </c:pt>
                <c:pt idx="337">
                  <c:v>0.06267933237548658</c:v>
                </c:pt>
                <c:pt idx="338">
                  <c:v>0.06309864503006192</c:v>
                </c:pt>
                <c:pt idx="339">
                  <c:v>0.06531373195473072</c:v>
                </c:pt>
                <c:pt idx="340">
                  <c:v>0.06313128143996213</c:v>
                </c:pt>
                <c:pt idx="341">
                  <c:v>0.05223118320301321</c:v>
                </c:pt>
                <c:pt idx="342">
                  <c:v>0.06123396733347377</c:v>
                </c:pt>
                <c:pt idx="343">
                  <c:v>0.05677004092995592</c:v>
                </c:pt>
                <c:pt idx="344">
                  <c:v>0.06410159743384952</c:v>
                </c:pt>
                <c:pt idx="345">
                  <c:v>0.056535878319891035</c:v>
                </c:pt>
                <c:pt idx="346">
                  <c:v>0.06260540641813538</c:v>
                </c:pt>
                <c:pt idx="347">
                  <c:v>0.05920880990409401</c:v>
                </c:pt>
                <c:pt idx="348">
                  <c:v>0.06440298884786731</c:v>
                </c:pt>
                <c:pt idx="349">
                  <c:v>0.05792244832545204</c:v>
                </c:pt>
                <c:pt idx="350">
                  <c:v>0.06181630275748528</c:v>
                </c:pt>
                <c:pt idx="351">
                  <c:v>0.060079873953392454</c:v>
                </c:pt>
                <c:pt idx="352">
                  <c:v>0.059114599473605194</c:v>
                </c:pt>
                <c:pt idx="353">
                  <c:v>0.059919365286435704</c:v>
                </c:pt>
                <c:pt idx="354">
                  <c:v>0.052394065692727844</c:v>
                </c:pt>
                <c:pt idx="355">
                  <c:v>0.05743560503815935</c:v>
                </c:pt>
                <c:pt idx="356">
                  <c:v>0.0549865196385435</c:v>
                </c:pt>
                <c:pt idx="357">
                  <c:v>0.05810221996000639</c:v>
                </c:pt>
                <c:pt idx="358">
                  <c:v>0.06362755833167878</c:v>
                </c:pt>
                <c:pt idx="359">
                  <c:v>0.055337899829178985</c:v>
                </c:pt>
                <c:pt idx="360">
                  <c:v>0.05927638237826649</c:v>
                </c:pt>
                <c:pt idx="361">
                  <c:v>0.05678213891749404</c:v>
                </c:pt>
                <c:pt idx="362">
                  <c:v>0.060970706954757786</c:v>
                </c:pt>
                <c:pt idx="363">
                  <c:v>0.057379609161701414</c:v>
                </c:pt>
                <c:pt idx="364">
                  <c:v>0.05217714722949559</c:v>
                </c:pt>
                <c:pt idx="365">
                  <c:v>0.05544538315060869</c:v>
                </c:pt>
                <c:pt idx="366">
                  <c:v>0.058528300515392505</c:v>
                </c:pt>
                <c:pt idx="367">
                  <c:v>0.05453409282532068</c:v>
                </c:pt>
                <c:pt idx="368">
                  <c:v>0.05516362344759454</c:v>
                </c:pt>
                <c:pt idx="369">
                  <c:v>0.050881205330810884</c:v>
                </c:pt>
                <c:pt idx="370">
                  <c:v>0.05270283144935462</c:v>
                </c:pt>
                <c:pt idx="371">
                  <c:v>0.05363166668001284</c:v>
                </c:pt>
                <c:pt idx="372">
                  <c:v>0.05877798016787803</c:v>
                </c:pt>
                <c:pt idx="373">
                  <c:v>0.05489930799079186</c:v>
                </c:pt>
                <c:pt idx="374">
                  <c:v>0.04529904356309196</c:v>
                </c:pt>
                <c:pt idx="375">
                  <c:v>0.05917491636698816</c:v>
                </c:pt>
                <c:pt idx="376">
                  <c:v>0.056347416783670994</c:v>
                </c:pt>
                <c:pt idx="377">
                  <c:v>0.054641311053283986</c:v>
                </c:pt>
                <c:pt idx="378">
                  <c:v>0.05165720794085409</c:v>
                </c:pt>
                <c:pt idx="379">
                  <c:v>0.06160654840168799</c:v>
                </c:pt>
                <c:pt idx="380">
                  <c:v>0.05032011183603302</c:v>
                </c:pt>
                <c:pt idx="381">
                  <c:v>0.06078397728865049</c:v>
                </c:pt>
                <c:pt idx="382">
                  <c:v>0.05282632468559378</c:v>
                </c:pt>
                <c:pt idx="383">
                  <c:v>0.05752481862427473</c:v>
                </c:pt>
                <c:pt idx="384">
                  <c:v>0.055135204897214504</c:v>
                </c:pt>
                <c:pt idx="385">
                  <c:v>0.051582902773302235</c:v>
                </c:pt>
                <c:pt idx="386">
                  <c:v>0.0536015961896706</c:v>
                </c:pt>
                <c:pt idx="387">
                  <c:v>0.050291501934045114</c:v>
                </c:pt>
                <c:pt idx="388">
                  <c:v>0.05366934254614215</c:v>
                </c:pt>
                <c:pt idx="389">
                  <c:v>0.06144773461053653</c:v>
                </c:pt>
                <c:pt idx="390">
                  <c:v>0.05167330189637962</c:v>
                </c:pt>
                <c:pt idx="391">
                  <c:v>0.05803177981943616</c:v>
                </c:pt>
                <c:pt idx="392">
                  <c:v>0.051186203735275805</c:v>
                </c:pt>
                <c:pt idx="393">
                  <c:v>0.05198803794332804</c:v>
                </c:pt>
                <c:pt idx="394">
                  <c:v>0.0504636469366568</c:v>
                </c:pt>
                <c:pt idx="395">
                  <c:v>0.06321514003125302</c:v>
                </c:pt>
                <c:pt idx="396">
                  <c:v>0.05915739278834351</c:v>
                </c:pt>
                <c:pt idx="397">
                  <c:v>0.05800580467480241</c:v>
                </c:pt>
                <c:pt idx="398">
                  <c:v>0.05873919277793124</c:v>
                </c:pt>
                <c:pt idx="399">
                  <c:v>0.051979730149493586</c:v>
                </c:pt>
                <c:pt idx="400">
                  <c:v>0.05417006607226632</c:v>
                </c:pt>
                <c:pt idx="401">
                  <c:v>0.0528522782153216</c:v>
                </c:pt>
                <c:pt idx="402">
                  <c:v>0.05428004861915738</c:v>
                </c:pt>
                <c:pt idx="403">
                  <c:v>0.057273306270402176</c:v>
                </c:pt>
                <c:pt idx="404">
                  <c:v>0.058639570558228445</c:v>
                </c:pt>
                <c:pt idx="405">
                  <c:v>0.05882326105323688</c:v>
                </c:pt>
                <c:pt idx="406">
                  <c:v>0.05160010128417184</c:v>
                </c:pt>
                <c:pt idx="407">
                  <c:v>0.05268690440583462</c:v>
                </c:pt>
                <c:pt idx="408">
                  <c:v>0.04911276598614545</c:v>
                </c:pt>
                <c:pt idx="409">
                  <c:v>0.052882713199251474</c:v>
                </c:pt>
                <c:pt idx="410">
                  <c:v>0.052892679918899364</c:v>
                </c:pt>
                <c:pt idx="411">
                  <c:v>0.052600234577084064</c:v>
                </c:pt>
                <c:pt idx="412">
                  <c:v>0.04797107844663017</c:v>
                </c:pt>
                <c:pt idx="413">
                  <c:v>0.055427687032474325</c:v>
                </c:pt>
                <c:pt idx="414">
                  <c:v>0.05475787975814537</c:v>
                </c:pt>
                <c:pt idx="415">
                  <c:v>0.047491902473254834</c:v>
                </c:pt>
                <c:pt idx="416">
                  <c:v>0.04690273387448645</c:v>
                </c:pt>
                <c:pt idx="417">
                  <c:v>0.05155600501495425</c:v>
                </c:pt>
                <c:pt idx="418">
                  <c:v>0.05585830197904549</c:v>
                </c:pt>
                <c:pt idx="419">
                  <c:v>0.04748001297094501</c:v>
                </c:pt>
                <c:pt idx="420">
                  <c:v>0.0546330931208465</c:v>
                </c:pt>
                <c:pt idx="421">
                  <c:v>0.04937295731020015</c:v>
                </c:pt>
                <c:pt idx="422">
                  <c:v>0.044486637640668916</c:v>
                </c:pt>
                <c:pt idx="423">
                  <c:v>0.056570124529430006</c:v>
                </c:pt>
                <c:pt idx="424">
                  <c:v>0.05050239493584072</c:v>
                </c:pt>
                <c:pt idx="425">
                  <c:v>0.047452750038227125</c:v>
                </c:pt>
                <c:pt idx="426">
                  <c:v>0.041945090466624</c:v>
                </c:pt>
                <c:pt idx="427">
                  <c:v>0.05592647511934157</c:v>
                </c:pt>
                <c:pt idx="428">
                  <c:v>0.05768941630472451</c:v>
                </c:pt>
                <c:pt idx="429">
                  <c:v>0.04738234857825706</c:v>
                </c:pt>
                <c:pt idx="430">
                  <c:v>0.05044554829942552</c:v>
                </c:pt>
                <c:pt idx="431">
                  <c:v>0.05126516555073959</c:v>
                </c:pt>
                <c:pt idx="432">
                  <c:v>0.04760151640170363</c:v>
                </c:pt>
                <c:pt idx="433">
                  <c:v>0.05257656635395822</c:v>
                </c:pt>
                <c:pt idx="434">
                  <c:v>0.05061197547982044</c:v>
                </c:pt>
                <c:pt idx="435">
                  <c:v>0.04547636988922541</c:v>
                </c:pt>
                <c:pt idx="436">
                  <c:v>0.04989531260491315</c:v>
                </c:pt>
                <c:pt idx="437">
                  <c:v>0.048392972266635755</c:v>
                </c:pt>
                <c:pt idx="438">
                  <c:v>0.054167904740652834</c:v>
                </c:pt>
                <c:pt idx="439">
                  <c:v>0.04632458024350065</c:v>
                </c:pt>
                <c:pt idx="440">
                  <c:v>0.04640256421202178</c:v>
                </c:pt>
                <c:pt idx="441">
                  <c:v>0.053285577863585835</c:v>
                </c:pt>
                <c:pt idx="442">
                  <c:v>0.046343827500671717</c:v>
                </c:pt>
                <c:pt idx="443">
                  <c:v>0.0479295236371361</c:v>
                </c:pt>
                <c:pt idx="444">
                  <c:v>0.04752269865714595</c:v>
                </c:pt>
                <c:pt idx="445">
                  <c:v>0.04939458097084245</c:v>
                </c:pt>
                <c:pt idx="446">
                  <c:v>0.051767134048712006</c:v>
                </c:pt>
                <c:pt idx="447">
                  <c:v>0.04638892936230651</c:v>
                </c:pt>
                <c:pt idx="448">
                  <c:v>0.04957557189234223</c:v>
                </c:pt>
                <c:pt idx="449">
                  <c:v>0.04399877488502707</c:v>
                </c:pt>
                <c:pt idx="450">
                  <c:v>0.046193386185996985</c:v>
                </c:pt>
                <c:pt idx="451">
                  <c:v>0.052364241260527286</c:v>
                </c:pt>
                <c:pt idx="452">
                  <c:v>0.048088848226379606</c:v>
                </c:pt>
                <c:pt idx="453">
                  <c:v>0.04323407412741922</c:v>
                </c:pt>
                <c:pt idx="454">
                  <c:v>0.04345786578142771</c:v>
                </c:pt>
                <c:pt idx="455">
                  <c:v>0.05008555536693379</c:v>
                </c:pt>
                <c:pt idx="456">
                  <c:v>0.050105310402620874</c:v>
                </c:pt>
                <c:pt idx="457">
                  <c:v>0.048746364291132736</c:v>
                </c:pt>
                <c:pt idx="458">
                  <c:v>0.0499603939803939</c:v>
                </c:pt>
                <c:pt idx="459">
                  <c:v>0.04743959299570026</c:v>
                </c:pt>
                <c:pt idx="460">
                  <c:v>0.04499137117795264</c:v>
                </c:pt>
                <c:pt idx="461">
                  <c:v>0.04556714289281242</c:v>
                </c:pt>
                <c:pt idx="462">
                  <c:v>0.04515095547554296</c:v>
                </c:pt>
                <c:pt idx="463">
                  <c:v>0.0411327861761537</c:v>
                </c:pt>
                <c:pt idx="464">
                  <c:v>0.0487727194733786</c:v>
                </c:pt>
                <c:pt idx="465">
                  <c:v>0.04887069053145478</c:v>
                </c:pt>
                <c:pt idx="466">
                  <c:v>0.04951932487515851</c:v>
                </c:pt>
                <c:pt idx="467">
                  <c:v>0.0446471693361179</c:v>
                </c:pt>
                <c:pt idx="468">
                  <c:v>0.04395290986351792</c:v>
                </c:pt>
                <c:pt idx="469">
                  <c:v>0.04618843755550262</c:v>
                </c:pt>
                <c:pt idx="470">
                  <c:v>0.04539177963862063</c:v>
                </c:pt>
                <c:pt idx="471">
                  <c:v>0.05095431792369194</c:v>
                </c:pt>
                <c:pt idx="472">
                  <c:v>0.0373782808384219</c:v>
                </c:pt>
                <c:pt idx="473">
                  <c:v>0.04634538938941919</c:v>
                </c:pt>
                <c:pt idx="474">
                  <c:v>0.041631004166286074</c:v>
                </c:pt>
                <c:pt idx="475">
                  <c:v>0.04269559065449655</c:v>
                </c:pt>
                <c:pt idx="476">
                  <c:v>0.0515490457260233</c:v>
                </c:pt>
                <c:pt idx="477">
                  <c:v>0.04514917015923903</c:v>
                </c:pt>
                <c:pt idx="478">
                  <c:v>0.04215722973342951</c:v>
                </c:pt>
                <c:pt idx="479">
                  <c:v>0.046622113224220066</c:v>
                </c:pt>
                <c:pt idx="480">
                  <c:v>0.04563886345854837</c:v>
                </c:pt>
                <c:pt idx="481">
                  <c:v>0.04357122352242687</c:v>
                </c:pt>
                <c:pt idx="482">
                  <c:v>0.04072047464700045</c:v>
                </c:pt>
                <c:pt idx="483">
                  <c:v>0.045471673876297844</c:v>
                </c:pt>
                <c:pt idx="484">
                  <c:v>0.041566583547807685</c:v>
                </c:pt>
                <c:pt idx="485">
                  <c:v>0.04164383588575507</c:v>
                </c:pt>
                <c:pt idx="486">
                  <c:v>0.05154000716164703</c:v>
                </c:pt>
                <c:pt idx="487">
                  <c:v>0.04926528038159319</c:v>
                </c:pt>
                <c:pt idx="488">
                  <c:v>0.041272738635688457</c:v>
                </c:pt>
                <c:pt idx="489">
                  <c:v>0.04226218776650878</c:v>
                </c:pt>
                <c:pt idx="490">
                  <c:v>0.043300636045806494</c:v>
                </c:pt>
                <c:pt idx="491">
                  <c:v>0.04186988376586129</c:v>
                </c:pt>
                <c:pt idx="492">
                  <c:v>0.044078969403111755</c:v>
                </c:pt>
                <c:pt idx="493">
                  <c:v>0.04389974879897956</c:v>
                </c:pt>
                <c:pt idx="494">
                  <c:v>0.04647927159652141</c:v>
                </c:pt>
                <c:pt idx="495">
                  <c:v>0.04624923833752732</c:v>
                </c:pt>
                <c:pt idx="496">
                  <c:v>0.04820944620724951</c:v>
                </c:pt>
                <c:pt idx="497">
                  <c:v>0.0415945254355362</c:v>
                </c:pt>
                <c:pt idx="498">
                  <c:v>0.038440748169754055</c:v>
                </c:pt>
                <c:pt idx="499">
                  <c:v>0.03880634073488036</c:v>
                </c:pt>
                <c:pt idx="500">
                  <c:v>0.05179469127054535</c:v>
                </c:pt>
                <c:pt idx="501">
                  <c:v>0.04125238344648498</c:v>
                </c:pt>
                <c:pt idx="502">
                  <c:v>0.038261074591848236</c:v>
                </c:pt>
                <c:pt idx="503">
                  <c:v>0.05055747414201427</c:v>
                </c:pt>
                <c:pt idx="504">
                  <c:v>0.04873909887005013</c:v>
                </c:pt>
                <c:pt idx="505">
                  <c:v>0.04261903486124655</c:v>
                </c:pt>
                <c:pt idx="506">
                  <c:v>0.043116015574927</c:v>
                </c:pt>
                <c:pt idx="507">
                  <c:v>0.04219961685100841</c:v>
                </c:pt>
                <c:pt idx="508">
                  <c:v>0.04164936177557195</c:v>
                </c:pt>
                <c:pt idx="509">
                  <c:v>0.04251137481273787</c:v>
                </c:pt>
                <c:pt idx="510">
                  <c:v>0.04413505746826532</c:v>
                </c:pt>
                <c:pt idx="511">
                  <c:v>0.037522927849055886</c:v>
                </c:pt>
                <c:pt idx="512">
                  <c:v>0.04365305795471166</c:v>
                </c:pt>
                <c:pt idx="513">
                  <c:v>0.04215921844256828</c:v>
                </c:pt>
                <c:pt idx="514">
                  <c:v>0.043278955551005305</c:v>
                </c:pt>
                <c:pt idx="515">
                  <c:v>0.040568576661111105</c:v>
                </c:pt>
                <c:pt idx="516">
                  <c:v>0.03739318155273891</c:v>
                </c:pt>
                <c:pt idx="517">
                  <c:v>0.045892720614353275</c:v>
                </c:pt>
                <c:pt idx="518">
                  <c:v>0.04336121420812589</c:v>
                </c:pt>
                <c:pt idx="519">
                  <c:v>0.05032991490952867</c:v>
                </c:pt>
                <c:pt idx="520">
                  <c:v>0.04851502656282118</c:v>
                </c:pt>
                <c:pt idx="521">
                  <c:v>0.035333884699868784</c:v>
                </c:pt>
                <c:pt idx="522">
                  <c:v>0.040588691543442884</c:v>
                </c:pt>
                <c:pt idx="523">
                  <c:v>0.037759133727765695</c:v>
                </c:pt>
                <c:pt idx="524">
                  <c:v>0.038010682144994146</c:v>
                </c:pt>
                <c:pt idx="525">
                  <c:v>0.042086112270832136</c:v>
                </c:pt>
                <c:pt idx="526">
                  <c:v>0.04298868098332569</c:v>
                </c:pt>
                <c:pt idx="527">
                  <c:v>0.03898217579924555</c:v>
                </c:pt>
                <c:pt idx="528">
                  <c:v>0.046168490680812475</c:v>
                </c:pt>
                <c:pt idx="529">
                  <c:v>0.040725299030193195</c:v>
                </c:pt>
                <c:pt idx="530">
                  <c:v>0.04051920914290591</c:v>
                </c:pt>
                <c:pt idx="531">
                  <c:v>0.04238023066057135</c:v>
                </c:pt>
                <c:pt idx="532">
                  <c:v>0.04016371895521436</c:v>
                </c:pt>
                <c:pt idx="533">
                  <c:v>0.037707743630122276</c:v>
                </c:pt>
                <c:pt idx="534">
                  <c:v>0.040831643896387784</c:v>
                </c:pt>
                <c:pt idx="535">
                  <c:v>0.04443957737018465</c:v>
                </c:pt>
                <c:pt idx="536">
                  <c:v>0.04136829526032773</c:v>
                </c:pt>
                <c:pt idx="537">
                  <c:v>0.03708808386580749</c:v>
                </c:pt>
                <c:pt idx="538">
                  <c:v>0.03892751138763169</c:v>
                </c:pt>
                <c:pt idx="539">
                  <c:v>0.04500227678500274</c:v>
                </c:pt>
                <c:pt idx="540">
                  <c:v>0.03825124575783523</c:v>
                </c:pt>
                <c:pt idx="541">
                  <c:v>0.03894605628862118</c:v>
                </c:pt>
                <c:pt idx="542">
                  <c:v>0.042498091832110826</c:v>
                </c:pt>
                <c:pt idx="543">
                  <c:v>0.03750737962064022</c:v>
                </c:pt>
                <c:pt idx="544">
                  <c:v>0.0392908918310893</c:v>
                </c:pt>
                <c:pt idx="545">
                  <c:v>0.04310337591924922</c:v>
                </c:pt>
                <c:pt idx="546">
                  <c:v>0.0397633286287436</c:v>
                </c:pt>
                <c:pt idx="547">
                  <c:v>0.044205053545381394</c:v>
                </c:pt>
                <c:pt idx="548">
                  <c:v>0.03912988655638964</c:v>
                </c:pt>
                <c:pt idx="549">
                  <c:v>0.04460581487336613</c:v>
                </c:pt>
                <c:pt idx="550">
                  <c:v>0.032221595795190225</c:v>
                </c:pt>
                <c:pt idx="551">
                  <c:v>0.04677970592882019</c:v>
                </c:pt>
                <c:pt idx="552">
                  <c:v>0.0400212414917911</c:v>
                </c:pt>
                <c:pt idx="553">
                  <c:v>0.03320571240024389</c:v>
                </c:pt>
                <c:pt idx="554">
                  <c:v>0.036883244006111496</c:v>
                </c:pt>
                <c:pt idx="555">
                  <c:v>0.03629354026133935</c:v>
                </c:pt>
                <c:pt idx="556">
                  <c:v>0.04277024519364971</c:v>
                </c:pt>
                <c:pt idx="557">
                  <c:v>0.04568345661309003</c:v>
                </c:pt>
                <c:pt idx="558">
                  <c:v>0.05079977666661694</c:v>
                </c:pt>
                <c:pt idx="559">
                  <c:v>0.03689792743733969</c:v>
                </c:pt>
                <c:pt idx="560">
                  <c:v>0.042484076371369334</c:v>
                </c:pt>
                <c:pt idx="561">
                  <c:v>0.03587142279247834</c:v>
                </c:pt>
                <c:pt idx="562">
                  <c:v>0.04023236013365088</c:v>
                </c:pt>
                <c:pt idx="563">
                  <c:v>0.03672185748945262</c:v>
                </c:pt>
                <c:pt idx="564">
                  <c:v>0.03877455683829007</c:v>
                </c:pt>
                <c:pt idx="565">
                  <c:v>0.041727643816991816</c:v>
                </c:pt>
                <c:pt idx="566">
                  <c:v>0.04087690184612462</c:v>
                </c:pt>
                <c:pt idx="567">
                  <c:v>0.03776361815741671</c:v>
                </c:pt>
                <c:pt idx="568">
                  <c:v>0.03113136030916971</c:v>
                </c:pt>
                <c:pt idx="569">
                  <c:v>0.036508342110252945</c:v>
                </c:pt>
                <c:pt idx="570">
                  <c:v>0.03633878269702374</c:v>
                </c:pt>
                <c:pt idx="571">
                  <c:v>0.03975068710356634</c:v>
                </c:pt>
                <c:pt idx="572">
                  <c:v>0.04319026229837638</c:v>
                </c:pt>
                <c:pt idx="573">
                  <c:v>0.04260880136003392</c:v>
                </c:pt>
                <c:pt idx="574">
                  <c:v>0.04248833764325557</c:v>
                </c:pt>
                <c:pt idx="575">
                  <c:v>0.03879921993065663</c:v>
                </c:pt>
                <c:pt idx="576">
                  <c:v>0.04020977787356642</c:v>
                </c:pt>
                <c:pt idx="577">
                  <c:v>0.03656067126665144</c:v>
                </c:pt>
                <c:pt idx="578">
                  <c:v>0.038678792334023215</c:v>
                </c:pt>
                <c:pt idx="579">
                  <c:v>0.03626563398028011</c:v>
                </c:pt>
                <c:pt idx="580">
                  <c:v>0.03916497018900913</c:v>
                </c:pt>
                <c:pt idx="581">
                  <c:v>0.04177160179965338</c:v>
                </c:pt>
                <c:pt idx="582">
                  <c:v>0.03985973394208284</c:v>
                </c:pt>
                <c:pt idx="583">
                  <c:v>0.034851926998891364</c:v>
                </c:pt>
                <c:pt idx="584">
                  <c:v>0.0387334806601509</c:v>
                </c:pt>
                <c:pt idx="585">
                  <c:v>0.036448870964518786</c:v>
                </c:pt>
                <c:pt idx="586">
                  <c:v>0.034710354371674315</c:v>
                </c:pt>
                <c:pt idx="587">
                  <c:v>0.03601003257478872</c:v>
                </c:pt>
                <c:pt idx="588">
                  <c:v>0.036471167909390124</c:v>
                </c:pt>
                <c:pt idx="589">
                  <c:v>0.03178162251703134</c:v>
                </c:pt>
                <c:pt idx="590">
                  <c:v>0.0454348077195624</c:v>
                </c:pt>
                <c:pt idx="591">
                  <c:v>0.04033229809038067</c:v>
                </c:pt>
                <c:pt idx="592">
                  <c:v>0.037792920572792835</c:v>
                </c:pt>
                <c:pt idx="593">
                  <c:v>0.03621165662511722</c:v>
                </c:pt>
                <c:pt idx="594">
                  <c:v>0.038853968847477646</c:v>
                </c:pt>
                <c:pt idx="595">
                  <c:v>0.03506765099157196</c:v>
                </c:pt>
                <c:pt idx="596">
                  <c:v>0.039936698058790084</c:v>
                </c:pt>
                <c:pt idx="597">
                  <c:v>0.036119521498650435</c:v>
                </c:pt>
                <c:pt idx="598">
                  <c:v>0.033584788744062344</c:v>
                </c:pt>
                <c:pt idx="599">
                  <c:v>0.0381153070790597</c:v>
                </c:pt>
                <c:pt idx="600">
                  <c:v>0.03826726673912009</c:v>
                </c:pt>
                <c:pt idx="601">
                  <c:v>0.03810538015531186</c:v>
                </c:pt>
                <c:pt idx="602">
                  <c:v>0.03956623799599804</c:v>
                </c:pt>
                <c:pt idx="603">
                  <c:v>0.040390641870194664</c:v>
                </c:pt>
                <c:pt idx="604">
                  <c:v>0.038970821533109955</c:v>
                </c:pt>
                <c:pt idx="605">
                  <c:v>0.03355741103065593</c:v>
                </c:pt>
                <c:pt idx="606">
                  <c:v>0.04456429367192694</c:v>
                </c:pt>
                <c:pt idx="607">
                  <c:v>0.03419844272431169</c:v>
                </c:pt>
                <c:pt idx="608">
                  <c:v>0.037543694907933106</c:v>
                </c:pt>
                <c:pt idx="609">
                  <c:v>0.03333631390592407</c:v>
                </c:pt>
                <c:pt idx="610">
                  <c:v>0.03911739291904899</c:v>
                </c:pt>
                <c:pt idx="611">
                  <c:v>0.03599531653577598</c:v>
                </c:pt>
                <c:pt idx="612">
                  <c:v>0.031101822453683994</c:v>
                </c:pt>
                <c:pt idx="613">
                  <c:v>0.033661465369743</c:v>
                </c:pt>
                <c:pt idx="614">
                  <c:v>0.0408449330850352</c:v>
                </c:pt>
                <c:pt idx="615">
                  <c:v>0.03941464954637171</c:v>
                </c:pt>
                <c:pt idx="616">
                  <c:v>0.038048733101307214</c:v>
                </c:pt>
                <c:pt idx="617">
                  <c:v>0.03220635815211944</c:v>
                </c:pt>
                <c:pt idx="618">
                  <c:v>0.035303934381383614</c:v>
                </c:pt>
                <c:pt idx="619">
                  <c:v>0.036441207568070094</c:v>
                </c:pt>
                <c:pt idx="620">
                  <c:v>0.03306929232784784</c:v>
                </c:pt>
                <c:pt idx="621">
                  <c:v>0.03669821935448878</c:v>
                </c:pt>
                <c:pt idx="622">
                  <c:v>0.034459343686071654</c:v>
                </c:pt>
                <c:pt idx="623">
                  <c:v>0.037278876417149845</c:v>
                </c:pt>
                <c:pt idx="624">
                  <c:v>0.03727642528865074</c:v>
                </c:pt>
                <c:pt idx="625">
                  <c:v>0.034874904471320856</c:v>
                </c:pt>
                <c:pt idx="626">
                  <c:v>0.0343187034049029</c:v>
                </c:pt>
                <c:pt idx="627">
                  <c:v>0.03263577561281064</c:v>
                </c:pt>
                <c:pt idx="628">
                  <c:v>0.03176925039048827</c:v>
                </c:pt>
                <c:pt idx="629">
                  <c:v>0.03516994013000371</c:v>
                </c:pt>
                <c:pt idx="630">
                  <c:v>0.041452071737171484</c:v>
                </c:pt>
                <c:pt idx="631">
                  <c:v>0.03751373739749582</c:v>
                </c:pt>
                <c:pt idx="632">
                  <c:v>0.03345185361544312</c:v>
                </c:pt>
                <c:pt idx="633">
                  <c:v>0.03447784918362759</c:v>
                </c:pt>
                <c:pt idx="634">
                  <c:v>0.041886253802755</c:v>
                </c:pt>
                <c:pt idx="635">
                  <c:v>0.035298890110098284</c:v>
                </c:pt>
                <c:pt idx="636">
                  <c:v>0.03745462869126873</c:v>
                </c:pt>
                <c:pt idx="637">
                  <c:v>0.036010130421558026</c:v>
                </c:pt>
                <c:pt idx="638">
                  <c:v>0.03690331809434879</c:v>
                </c:pt>
                <c:pt idx="639">
                  <c:v>0.03312342514650814</c:v>
                </c:pt>
                <c:pt idx="640">
                  <c:v>0.0397969699944021</c:v>
                </c:pt>
                <c:pt idx="641">
                  <c:v>0.031670155553457986</c:v>
                </c:pt>
                <c:pt idx="642">
                  <c:v>0.034942973979598474</c:v>
                </c:pt>
                <c:pt idx="643">
                  <c:v>0.03448154689703289</c:v>
                </c:pt>
                <c:pt idx="644">
                  <c:v>0.037723907206208246</c:v>
                </c:pt>
                <c:pt idx="645">
                  <c:v>0.038642151995455426</c:v>
                </c:pt>
                <c:pt idx="646">
                  <c:v>0.030742881132652097</c:v>
                </c:pt>
                <c:pt idx="647">
                  <c:v>0.029099051546233365</c:v>
                </c:pt>
                <c:pt idx="648">
                  <c:v>0.03174592479900472</c:v>
                </c:pt>
                <c:pt idx="649">
                  <c:v>0.034895600862987326</c:v>
                </c:pt>
                <c:pt idx="650">
                  <c:v>0.0307268402944937</c:v>
                </c:pt>
                <c:pt idx="651">
                  <c:v>0.03532903111559253</c:v>
                </c:pt>
                <c:pt idx="652">
                  <c:v>0.028557989625194544</c:v>
                </c:pt>
                <c:pt idx="653">
                  <c:v>0.03005194777574248</c:v>
                </c:pt>
                <c:pt idx="654">
                  <c:v>0.03292035526022238</c:v>
                </c:pt>
                <c:pt idx="655">
                  <c:v>0.029640373066696774</c:v>
                </c:pt>
                <c:pt idx="656">
                  <c:v>0.029711317594690458</c:v>
                </c:pt>
                <c:pt idx="657">
                  <c:v>0.03240386200862314</c:v>
                </c:pt>
                <c:pt idx="658">
                  <c:v>0.03529237259091303</c:v>
                </c:pt>
                <c:pt idx="659">
                  <c:v>0.030366768331046394</c:v>
                </c:pt>
                <c:pt idx="660">
                  <c:v>0.03589138111493483</c:v>
                </c:pt>
                <c:pt idx="661">
                  <c:v>0.03125554748569284</c:v>
                </c:pt>
                <c:pt idx="662">
                  <c:v>0.03364814150286792</c:v>
                </c:pt>
                <c:pt idx="663">
                  <c:v>0.03932644790217909</c:v>
                </c:pt>
                <c:pt idx="664">
                  <c:v>0.03261871654401336</c:v>
                </c:pt>
                <c:pt idx="665">
                  <c:v>0.0333033163395017</c:v>
                </c:pt>
                <c:pt idx="666">
                  <c:v>0.0338955308400295</c:v>
                </c:pt>
                <c:pt idx="667">
                  <c:v>0.03335952684159119</c:v>
                </c:pt>
                <c:pt idx="668">
                  <c:v>0.0302124963711384</c:v>
                </c:pt>
                <c:pt idx="669">
                  <c:v>0.03535027072798755</c:v>
                </c:pt>
                <c:pt idx="670">
                  <c:v>0.03026970840807289</c:v>
                </c:pt>
                <c:pt idx="671">
                  <c:v>0.029171689056033755</c:v>
                </c:pt>
                <c:pt idx="672">
                  <c:v>0.032072986495057555</c:v>
                </c:pt>
                <c:pt idx="673">
                  <c:v>0.032557104227385045</c:v>
                </c:pt>
                <c:pt idx="674">
                  <c:v>0.03052285163128877</c:v>
                </c:pt>
                <c:pt idx="675">
                  <c:v>0.03448775606891383</c:v>
                </c:pt>
                <c:pt idx="676">
                  <c:v>0.030602733576496597</c:v>
                </c:pt>
                <c:pt idx="677">
                  <c:v>0.028107641330625485</c:v>
                </c:pt>
                <c:pt idx="678">
                  <c:v>0.029145955342616593</c:v>
                </c:pt>
                <c:pt idx="679">
                  <c:v>0.03152637574206256</c:v>
                </c:pt>
                <c:pt idx="680">
                  <c:v>0.03469112915742224</c:v>
                </c:pt>
                <c:pt idx="681">
                  <c:v>0.033546896915398375</c:v>
                </c:pt>
                <c:pt idx="682">
                  <c:v>0.03619937928048247</c:v>
                </c:pt>
                <c:pt idx="683">
                  <c:v>0.030462192207086326</c:v>
                </c:pt>
                <c:pt idx="684">
                  <c:v>0.04224437586647891</c:v>
                </c:pt>
                <c:pt idx="685">
                  <c:v>0.037537015262760924</c:v>
                </c:pt>
                <c:pt idx="686">
                  <c:v>0.025798219481784946</c:v>
                </c:pt>
                <c:pt idx="687">
                  <c:v>0.03892462153549662</c:v>
                </c:pt>
                <c:pt idx="688">
                  <c:v>0.032312570490588666</c:v>
                </c:pt>
                <c:pt idx="689">
                  <c:v>0.031679253261358474</c:v>
                </c:pt>
                <c:pt idx="690">
                  <c:v>0.03244825750256794</c:v>
                </c:pt>
                <c:pt idx="691">
                  <c:v>0.029226199123619238</c:v>
                </c:pt>
                <c:pt idx="692">
                  <c:v>0.030892736703350607</c:v>
                </c:pt>
                <c:pt idx="693">
                  <c:v>0.03178734284770725</c:v>
                </c:pt>
                <c:pt idx="694">
                  <c:v>0.03388995765406621</c:v>
                </c:pt>
                <c:pt idx="695">
                  <c:v>0.025041292592305933</c:v>
                </c:pt>
                <c:pt idx="696">
                  <c:v>0.026150217871858405</c:v>
                </c:pt>
                <c:pt idx="697">
                  <c:v>0.028930779969259638</c:v>
                </c:pt>
                <c:pt idx="698">
                  <c:v>0.030357501800266286</c:v>
                </c:pt>
                <c:pt idx="699">
                  <c:v>0.030297910142808266</c:v>
                </c:pt>
                <c:pt idx="700">
                  <c:v>0.0340490771203703</c:v>
                </c:pt>
                <c:pt idx="701">
                  <c:v>0.029373169522316705</c:v>
                </c:pt>
                <c:pt idx="702">
                  <c:v>0.03457012929238054</c:v>
                </c:pt>
                <c:pt idx="703">
                  <c:v>0.029938375494425688</c:v>
                </c:pt>
                <c:pt idx="704">
                  <c:v>0.027852739201133937</c:v>
                </c:pt>
                <c:pt idx="705">
                  <c:v>0.02903097900293128</c:v>
                </c:pt>
                <c:pt idx="706">
                  <c:v>0.03369419245059349</c:v>
                </c:pt>
                <c:pt idx="707">
                  <c:v>0.03573218406154208</c:v>
                </c:pt>
                <c:pt idx="708">
                  <c:v>0.028754398865752453</c:v>
                </c:pt>
                <c:pt idx="709">
                  <c:v>0.03230376392394909</c:v>
                </c:pt>
                <c:pt idx="710">
                  <c:v>0.029952600997843356</c:v>
                </c:pt>
                <c:pt idx="711">
                  <c:v>0.037118189431582384</c:v>
                </c:pt>
                <c:pt idx="712">
                  <c:v>0.03344280987863968</c:v>
                </c:pt>
                <c:pt idx="713">
                  <c:v>0.027678727919980748</c:v>
                </c:pt>
                <c:pt idx="714">
                  <c:v>0.022522626534284083</c:v>
                </c:pt>
                <c:pt idx="715">
                  <c:v>0.0313731185206713</c:v>
                </c:pt>
                <c:pt idx="716">
                  <c:v>0.03281289131803169</c:v>
                </c:pt>
                <c:pt idx="717">
                  <c:v>0.03281289131803169</c:v>
                </c:pt>
                <c:pt idx="718">
                  <c:v>0.027304706653936518</c:v>
                </c:pt>
                <c:pt idx="719">
                  <c:v>0.033944255429869015</c:v>
                </c:pt>
              </c:numCache>
            </c:numRef>
          </c:yVal>
          <c:smooth val="0"/>
        </c:ser>
        <c:axId val="43123371"/>
        <c:axId val="52566020"/>
      </c:scatterChart>
      <c:valAx>
        <c:axId val="4312337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66020"/>
        <c:crosses val="autoZero"/>
        <c:crossBetween val="midCat"/>
        <c:dispUnits/>
      </c:valAx>
      <c:valAx>
        <c:axId val="52566020"/>
        <c:scaling>
          <c:orientation val="minMax"/>
          <c:max val="0.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Soil water 
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content
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[m</a:t>
                </a:r>
                <a:r>
                  <a:rPr lang="en-US" cap="none" sz="1200" b="0" i="0" u="none" baseline="30000">
                    <a:solidFill>
                      <a:srgbClr val="333333"/>
                    </a:solidFill>
                  </a:rPr>
                  <a:t>3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 m</a:t>
                </a:r>
                <a:r>
                  <a:rPr lang="en-US" cap="none" sz="1200" b="0" i="0" u="none" baseline="30000">
                    <a:solidFill>
                      <a:srgbClr val="333333"/>
                    </a:solidFill>
                  </a:rPr>
                  <a:t>-3</a:t>
                </a: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4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23371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9"/>
          <c:y val="0.646"/>
          <c:w val="0.287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11</xdr:row>
      <xdr:rowOff>171450</xdr:rowOff>
    </xdr:from>
    <xdr:to>
      <xdr:col>10</xdr:col>
      <xdr:colOff>381000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495300" y="2238375"/>
        <a:ext cx="5486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2</xdr:row>
      <xdr:rowOff>171450</xdr:rowOff>
    </xdr:from>
    <xdr:ext cx="1038225" cy="266700"/>
    <xdr:sp>
      <xdr:nvSpPr>
        <xdr:cNvPr id="2" name="TextBox 4"/>
        <xdr:cNvSpPr txBox="1">
          <a:spLocks noChangeArrowheads="1"/>
        </xdr:cNvSpPr>
      </xdr:nvSpPr>
      <xdr:spPr>
        <a:xfrm>
          <a:off x="523875" y="5334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probe model</a:t>
          </a:r>
        </a:p>
      </xdr:txBody>
    </xdr:sp>
    <xdr:clientData/>
  </xdr:oneCellAnchor>
  <xdr:oneCellAnchor>
    <xdr:from>
      <xdr:col>4</xdr:col>
      <xdr:colOff>533400</xdr:colOff>
      <xdr:row>2</xdr:row>
      <xdr:rowOff>190500</xdr:rowOff>
    </xdr:from>
    <xdr:ext cx="695325" cy="409575"/>
    <xdr:sp>
      <xdr:nvSpPr>
        <xdr:cNvPr id="3" name="TextBox 5"/>
        <xdr:cNvSpPr txBox="1">
          <a:spLocks noChangeArrowheads="1"/>
        </xdr:cNvSpPr>
      </xdr:nvSpPr>
      <xdr:spPr>
        <a:xfrm>
          <a:off x="2857500" y="552450"/>
          <a:ext cx="695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elevation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[m]</a:t>
          </a:r>
        </a:p>
      </xdr:txBody>
    </xdr:sp>
    <xdr:clientData/>
  </xdr:oneCellAnchor>
  <xdr:oneCellAnchor>
    <xdr:from>
      <xdr:col>1</xdr:col>
      <xdr:colOff>28575</xdr:colOff>
      <xdr:row>6</xdr:row>
      <xdr:rowOff>9525</xdr:rowOff>
    </xdr:from>
    <xdr:ext cx="1038225" cy="457200"/>
    <xdr:sp>
      <xdr:nvSpPr>
        <xdr:cNvPr id="4" name="TextBox 6"/>
        <xdr:cNvSpPr txBox="1">
          <a:spLocks noChangeArrowheads="1"/>
        </xdr:cNvSpPr>
      </xdr:nvSpPr>
      <xdr:spPr>
        <a:xfrm>
          <a:off x="523875" y="1123950"/>
          <a:ext cx="1038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channels</a:t>
          </a:r>
        </a:p>
      </xdr:txBody>
    </xdr:sp>
    <xdr:clientData/>
  </xdr:oneCellAnchor>
  <xdr:oneCellAnchor>
    <xdr:from>
      <xdr:col>7</xdr:col>
      <xdr:colOff>400050</xdr:colOff>
      <xdr:row>2</xdr:row>
      <xdr:rowOff>28575</xdr:rowOff>
    </xdr:from>
    <xdr:ext cx="771525" cy="561975"/>
    <xdr:sp>
      <xdr:nvSpPr>
        <xdr:cNvPr id="5" name="TextBox 8"/>
        <xdr:cNvSpPr txBox="1">
          <a:spLocks noChangeArrowheads="1"/>
        </xdr:cNvSpPr>
      </xdr:nvSpPr>
      <xdr:spPr>
        <a:xfrm>
          <a:off x="4362450" y="390525"/>
          <a:ext cx="771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loss parameter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[-]</a:t>
          </a:r>
        </a:p>
      </xdr:txBody>
    </xdr:sp>
    <xdr:clientData/>
  </xdr:oneCellAnchor>
  <xdr:oneCellAnchor>
    <xdr:from>
      <xdr:col>5</xdr:col>
      <xdr:colOff>428625</xdr:colOff>
      <xdr:row>2</xdr:row>
      <xdr:rowOff>28575</xdr:rowOff>
    </xdr:from>
    <xdr:ext cx="695325" cy="571500"/>
    <xdr:sp>
      <xdr:nvSpPr>
        <xdr:cNvPr id="6" name="TextBox 9"/>
        <xdr:cNvSpPr txBox="1">
          <a:spLocks noChangeArrowheads="1"/>
        </xdr:cNvSpPr>
      </xdr:nvSpPr>
      <xdr:spPr>
        <a:xfrm>
          <a:off x="3362325" y="390525"/>
          <a:ext cx="695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initial VWC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[%]</a:t>
          </a:r>
        </a:p>
      </xdr:txBody>
    </xdr:sp>
    <xdr:clientData/>
  </xdr:oneCellAnchor>
  <xdr:oneCellAnchor>
    <xdr:from>
      <xdr:col>3</xdr:col>
      <xdr:colOff>19050</xdr:colOff>
      <xdr:row>2</xdr:row>
      <xdr:rowOff>180975</xdr:rowOff>
    </xdr:from>
    <xdr:ext cx="1028700" cy="342900"/>
    <xdr:sp>
      <xdr:nvSpPr>
        <xdr:cNvPr id="7" name="TextBox 10"/>
        <xdr:cNvSpPr txBox="1">
          <a:spLocks noChangeArrowheads="1"/>
        </xdr:cNvSpPr>
      </xdr:nvSpPr>
      <xdr:spPr>
        <a:xfrm>
          <a:off x="1733550" y="542925"/>
          <a:ext cx="1028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integration time</a:t>
          </a:r>
        </a:p>
      </xdr:txBody>
    </xdr:sp>
    <xdr:clientData/>
  </xdr:oneCellAnchor>
  <xdr:oneCellAnchor>
    <xdr:from>
      <xdr:col>6</xdr:col>
      <xdr:colOff>428625</xdr:colOff>
      <xdr:row>2</xdr:row>
      <xdr:rowOff>28575</xdr:rowOff>
    </xdr:from>
    <xdr:ext cx="695325" cy="571500"/>
    <xdr:sp>
      <xdr:nvSpPr>
        <xdr:cNvPr id="8" name="TextBox 12"/>
        <xdr:cNvSpPr txBox="1">
          <a:spLocks noChangeArrowheads="1"/>
        </xdr:cNvSpPr>
      </xdr:nvSpPr>
      <xdr:spPr>
        <a:xfrm>
          <a:off x="3876675" y="390525"/>
          <a:ext cx="695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event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precip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[mm]</a:t>
          </a:r>
        </a:p>
      </xdr:txBody>
    </xdr:sp>
    <xdr:clientData/>
  </xdr:oneCellAnchor>
  <xdr:oneCellAnchor>
    <xdr:from>
      <xdr:col>3</xdr:col>
      <xdr:colOff>38100</xdr:colOff>
      <xdr:row>6</xdr:row>
      <xdr:rowOff>161925</xdr:rowOff>
    </xdr:from>
    <xdr:ext cx="1038225" cy="342900"/>
    <xdr:sp>
      <xdr:nvSpPr>
        <xdr:cNvPr id="9" name="TextBox 13"/>
        <xdr:cNvSpPr txBox="1">
          <a:spLocks noChangeArrowheads="1"/>
        </xdr:cNvSpPr>
      </xdr:nvSpPr>
      <xdr:spPr>
        <a:xfrm>
          <a:off x="1752600" y="1276350"/>
          <a:ext cx="1038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latitude (N or 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showGridLines="0" tabSelected="1" zoomScale="115" zoomScaleNormal="115" zoomScalePageLayoutView="0" workbookViewId="0" topLeftCell="A1">
      <selection activeCell="P11" sqref="P11"/>
    </sheetView>
  </sheetViews>
  <sheetFormatPr defaultColWidth="9.140625" defaultRowHeight="15"/>
  <cols>
    <col min="1" max="1" width="7.421875" style="0" customWidth="1"/>
    <col min="6" max="9" width="7.7109375" style="0" customWidth="1"/>
    <col min="12" max="12" width="9.421875" style="0" bestFit="1" customWidth="1"/>
  </cols>
  <sheetData>
    <row r="1" s="14" customFormat="1" ht="9.75" customHeight="1">
      <c r="C1" s="16"/>
    </row>
    <row r="2" spans="2:7" s="15" customFormat="1" ht="18.75">
      <c r="B2" s="18" t="s">
        <v>26</v>
      </c>
      <c r="C2" s="17"/>
      <c r="G2" s="20" t="s">
        <v>33</v>
      </c>
    </row>
    <row r="3" ht="18.75">
      <c r="B3" s="2"/>
    </row>
    <row r="4" ht="18.75">
      <c r="B4" s="2"/>
    </row>
    <row r="5" ht="9.75" customHeight="1"/>
    <row r="6" spans="6:15" ht="12" customHeight="1">
      <c r="F6" s="4">
        <v>560</v>
      </c>
      <c r="G6" s="4">
        <v>12</v>
      </c>
      <c r="H6" s="4">
        <v>64</v>
      </c>
      <c r="I6" s="4">
        <v>40</v>
      </c>
      <c r="N6" s="3"/>
      <c r="O6" s="5"/>
    </row>
    <row r="7" spans="9:16" ht="15">
      <c r="I7" s="4"/>
      <c r="N7" s="3"/>
      <c r="O7" s="6"/>
      <c r="P7" s="5"/>
    </row>
    <row r="8" spans="9:11" ht="15">
      <c r="I8" s="4"/>
      <c r="K8" s="1"/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9">
      <selection activeCell="B1" sqref="B1"/>
    </sheetView>
  </sheetViews>
  <sheetFormatPr defaultColWidth="9.140625" defaultRowHeight="15"/>
  <cols>
    <col min="1" max="1" width="3.57421875" style="0" customWidth="1"/>
    <col min="3" max="3" width="13.28125" style="0" customWidth="1"/>
    <col min="6" max="6" width="3.7109375" style="0" customWidth="1"/>
    <col min="7" max="7" width="11.57421875" style="7" customWidth="1"/>
    <col min="8" max="8" width="9.140625" style="7" customWidth="1"/>
    <col min="9" max="9" width="8.00390625" style="7" customWidth="1"/>
    <col min="10" max="12" width="9.140625" style="7" customWidth="1"/>
  </cols>
  <sheetData>
    <row r="2" spans="2:4" ht="15">
      <c r="B2" s="7"/>
      <c r="C2" s="7" t="s">
        <v>5</v>
      </c>
      <c r="D2" s="7" t="s">
        <v>8</v>
      </c>
    </row>
    <row r="3" spans="2:7" ht="15">
      <c r="B3" s="7">
        <v>1</v>
      </c>
      <c r="C3" s="7" t="s">
        <v>2</v>
      </c>
      <c r="D3" s="7">
        <v>900</v>
      </c>
      <c r="G3" s="7" t="s">
        <v>6</v>
      </c>
    </row>
    <row r="4" spans="2:7" ht="15">
      <c r="B4" s="7">
        <v>2</v>
      </c>
      <c r="C4" s="7" t="s">
        <v>3</v>
      </c>
      <c r="D4" s="7">
        <v>1125</v>
      </c>
      <c r="G4" s="7">
        <v>1</v>
      </c>
    </row>
    <row r="5" spans="2:4" ht="15">
      <c r="B5" s="7"/>
      <c r="C5" s="7"/>
      <c r="D5" s="7"/>
    </row>
    <row r="6" spans="3:4" ht="15">
      <c r="C6" s="19" t="s">
        <v>7</v>
      </c>
      <c r="D6" s="7"/>
    </row>
    <row r="7" spans="3:4" ht="15">
      <c r="C7" s="7">
        <v>1</v>
      </c>
      <c r="D7" s="7"/>
    </row>
    <row r="8" spans="3:4" ht="15">
      <c r="C8" s="7">
        <v>2</v>
      </c>
      <c r="D8" s="7"/>
    </row>
    <row r="9" spans="3:4" ht="15">
      <c r="C9" s="7">
        <v>3</v>
      </c>
      <c r="D9" s="7"/>
    </row>
    <row r="10" spans="3:4" ht="15">
      <c r="C10" s="7">
        <v>4</v>
      </c>
      <c r="D10" s="7"/>
    </row>
    <row r="11" spans="3:4" ht="15">
      <c r="C11" s="7">
        <v>5</v>
      </c>
      <c r="D11" s="7"/>
    </row>
    <row r="12" spans="3:4" ht="15">
      <c r="C12" s="7">
        <v>6</v>
      </c>
      <c r="D12" s="7"/>
    </row>
    <row r="13" spans="3:7" ht="15">
      <c r="C13" s="7">
        <v>7</v>
      </c>
      <c r="D13" s="7"/>
      <c r="G13" s="7" t="s">
        <v>6</v>
      </c>
    </row>
    <row r="14" spans="3:8" ht="15">
      <c r="C14" s="7">
        <v>8</v>
      </c>
      <c r="D14" s="7"/>
      <c r="G14" s="7">
        <v>1</v>
      </c>
      <c r="H14" s="9"/>
    </row>
    <row r="15" spans="2:4" ht="15">
      <c r="B15" s="7"/>
      <c r="C15" s="7"/>
      <c r="D15" s="7"/>
    </row>
    <row r="16" spans="2:4" ht="15">
      <c r="B16" s="7"/>
      <c r="C16" s="19" t="s">
        <v>10</v>
      </c>
      <c r="D16" s="7"/>
    </row>
    <row r="17" spans="2:4" ht="15">
      <c r="B17" s="7">
        <v>1</v>
      </c>
      <c r="C17" s="7" t="s">
        <v>16</v>
      </c>
      <c r="D17" s="10">
        <v>1</v>
      </c>
    </row>
    <row r="18" spans="2:9" ht="15">
      <c r="B18" s="7">
        <v>2</v>
      </c>
      <c r="C18" s="7" t="s">
        <v>17</v>
      </c>
      <c r="D18" s="10">
        <v>2</v>
      </c>
      <c r="I18" s="11"/>
    </row>
    <row r="19" spans="2:9" ht="15">
      <c r="B19" s="7">
        <v>3</v>
      </c>
      <c r="C19" s="7" t="s">
        <v>18</v>
      </c>
      <c r="D19" s="10">
        <v>4</v>
      </c>
      <c r="I19" s="11"/>
    </row>
    <row r="20" spans="2:9" ht="15">
      <c r="B20" s="7">
        <v>4</v>
      </c>
      <c r="C20" s="7" t="s">
        <v>19</v>
      </c>
      <c r="D20" s="10">
        <v>6</v>
      </c>
      <c r="I20" s="11"/>
    </row>
    <row r="21" spans="2:9" ht="15">
      <c r="B21" s="7">
        <v>5</v>
      </c>
      <c r="C21" s="7" t="s">
        <v>20</v>
      </c>
      <c r="D21" s="10">
        <v>8</v>
      </c>
      <c r="I21" s="11"/>
    </row>
    <row r="22" spans="2:9" ht="15">
      <c r="B22" s="7">
        <v>6</v>
      </c>
      <c r="C22" s="7" t="s">
        <v>21</v>
      </c>
      <c r="D22" s="10">
        <v>12</v>
      </c>
      <c r="G22" s="7" t="s">
        <v>6</v>
      </c>
      <c r="H22" s="7" t="s">
        <v>34</v>
      </c>
      <c r="I22" s="11"/>
    </row>
    <row r="23" spans="2:9" ht="15">
      <c r="B23" s="7">
        <v>7</v>
      </c>
      <c r="C23" s="7" t="s">
        <v>22</v>
      </c>
      <c r="D23" s="10">
        <v>24</v>
      </c>
      <c r="G23" s="7">
        <v>2</v>
      </c>
      <c r="H23" s="7">
        <v>4</v>
      </c>
      <c r="I23" s="11"/>
    </row>
    <row r="24" spans="2:9" ht="15">
      <c r="B24" s="7"/>
      <c r="C24" s="7"/>
      <c r="D24" s="7"/>
      <c r="I24" s="11"/>
    </row>
    <row r="25" spans="2:9" ht="15">
      <c r="B25" s="7"/>
      <c r="I25" s="11"/>
    </row>
    <row r="26" ht="15">
      <c r="B26" s="7"/>
    </row>
    <row r="28" spans="3:6" ht="15">
      <c r="C28" s="7" t="s">
        <v>0</v>
      </c>
      <c r="D28" s="7"/>
      <c r="E28" s="7"/>
      <c r="F28" s="7"/>
    </row>
    <row r="29" spans="2:6" ht="15">
      <c r="B29" s="7">
        <v>1</v>
      </c>
      <c r="C29" s="7" t="s">
        <v>11</v>
      </c>
      <c r="D29" s="7">
        <v>1</v>
      </c>
      <c r="E29" s="7">
        <v>130</v>
      </c>
      <c r="F29" s="7"/>
    </row>
    <row r="30" spans="2:6" ht="15">
      <c r="B30" s="7">
        <v>2</v>
      </c>
      <c r="C30" s="7" t="s">
        <v>12</v>
      </c>
      <c r="D30" s="7">
        <v>0.85</v>
      </c>
      <c r="E30" s="7">
        <v>135</v>
      </c>
      <c r="F30" s="7"/>
    </row>
    <row r="31" spans="2:7" ht="15">
      <c r="B31" s="7">
        <v>3</v>
      </c>
      <c r="C31" s="7" t="s">
        <v>13</v>
      </c>
      <c r="D31" s="7">
        <v>0.75</v>
      </c>
      <c r="E31" s="7">
        <v>140</v>
      </c>
      <c r="F31" s="7"/>
      <c r="G31" s="7" t="s">
        <v>6</v>
      </c>
    </row>
    <row r="32" spans="2:7" ht="15">
      <c r="B32" s="7">
        <v>4</v>
      </c>
      <c r="C32" s="7" t="s">
        <v>14</v>
      </c>
      <c r="D32" s="7">
        <v>0.55</v>
      </c>
      <c r="E32" s="7">
        <v>150</v>
      </c>
      <c r="F32" s="7"/>
      <c r="G32" s="7">
        <v>1</v>
      </c>
    </row>
    <row r="33" spans="3:6" ht="15">
      <c r="C33" s="7"/>
      <c r="D33" s="7"/>
      <c r="E33" s="7"/>
      <c r="F33" s="7"/>
    </row>
    <row r="34" spans="4:6" ht="15">
      <c r="D34" s="7"/>
      <c r="E34" s="7"/>
      <c r="F34" s="7"/>
    </row>
    <row r="35" spans="4:6" ht="15">
      <c r="D35" s="7"/>
      <c r="E35" s="7"/>
      <c r="F35" s="7"/>
    </row>
    <row r="36" ht="15">
      <c r="G36" s="9"/>
    </row>
    <row r="37" ht="15">
      <c r="G37" s="9"/>
    </row>
    <row r="38" ht="15">
      <c r="G38" s="12"/>
    </row>
    <row r="40" ht="15">
      <c r="G40" s="9"/>
    </row>
    <row r="41" ht="15">
      <c r="G41" s="9"/>
    </row>
    <row r="45" ht="15">
      <c r="G45" s="13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</sheetData>
  <sheetProtection/>
  <protectedRanges>
    <protectedRange password="E96C" sqref="G3:G4 G13:G14 G22:H23 D2:D24 C6:C24 B2:C5 B15:B26" name="Range1"/>
    <protectedRange password="E96C" sqref="C28 H2:K3 H24:H32 G5:G12 L2:L32 I9:K32 H9:H21 G15:G21 G24:G27 G31:G32 D33:G35 C33 D28:F32 B29:C32" name="Range1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1.57421875" style="7" customWidth="1"/>
    <col min="2" max="2" width="9.140625" style="7" customWidth="1"/>
    <col min="3" max="3" width="8.00390625" style="7" customWidth="1"/>
    <col min="4" max="7" width="9.140625" style="7" customWidth="1"/>
    <col min="8" max="8" width="10.57421875" style="7" bestFit="1" customWidth="1"/>
    <col min="9" max="9" width="20.28125" style="7" customWidth="1"/>
    <col min="10" max="10" width="12.00390625" style="7" bestFit="1" customWidth="1"/>
    <col min="11" max="12" width="9.140625" style="7" customWidth="1"/>
  </cols>
  <sheetData>
    <row r="1" spans="8:11" ht="15">
      <c r="H1" s="7" t="s">
        <v>25</v>
      </c>
      <c r="I1" s="7" t="s">
        <v>4</v>
      </c>
      <c r="J1" s="7" t="s">
        <v>31</v>
      </c>
      <c r="K1" s="7" t="s">
        <v>32</v>
      </c>
    </row>
    <row r="2" spans="8:11" ht="15">
      <c r="H2" s="8">
        <f>hours/2/24</f>
        <v>0.08333333333333333</v>
      </c>
      <c r="I2" s="7">
        <f aca="true" ca="1" t="shared" si="0" ref="I2:I65">NORMSINV(RAND())</f>
        <v>-0.12812886123793532</v>
      </c>
      <c r="J2" s="9">
        <f>vwc/100</f>
        <v>0.12</v>
      </c>
      <c r="K2" s="7">
        <f>((A0/B0)/(((cph+error*$I2)*(A0/(B0*J2*100+C0)+D0)/cph-D0))-C0/B0)/100</f>
        <v>0.12081710363642582</v>
      </c>
    </row>
    <row r="3" spans="8:11" ht="15">
      <c r="H3" s="8">
        <f aca="true" t="shared" si="1" ref="H3:H66">hours/24+H2</f>
        <v>0.25</v>
      </c>
      <c r="I3" s="7">
        <f ca="1">NORMSINV(RAND())</f>
        <v>1.4984109155449672</v>
      </c>
      <c r="J3" s="9">
        <f>IF(AND(H3&gt;tlow,H3&lt;thigh),(J2*500+precip)/500,J2*EXP((-J2*(H3-H2)*(loss+0.1)^1.5)/1000))</f>
        <v>0.11939210935923747</v>
      </c>
      <c r="K3" s="7">
        <f>((A0/B0)/(((cph+error*$I3)*(A0/(B0*J3*100+C0)+D0)/cph-D0))-C0/B0)/100</f>
        <v>0.11027576384466706</v>
      </c>
    </row>
    <row r="4" spans="2:11" ht="15">
      <c r="B4" s="7" t="s">
        <v>6</v>
      </c>
      <c r="H4" s="8">
        <f t="shared" si="1"/>
        <v>0.41666666666666663</v>
      </c>
      <c r="I4" s="7">
        <f ca="1" t="shared" si="0"/>
        <v>-0.0006878092039192027</v>
      </c>
      <c r="J4" s="9">
        <f aca="true" t="shared" si="2" ref="J4:J66">IF(AND(H4&gt;tlow,H4&lt;thigh),(J3*500+precip)/500,J3*EXP((-J3*(H4-H3)*(loss+0.1)^1.5)/1000))</f>
        <v>0.11879035423525802</v>
      </c>
      <c r="K4" s="7">
        <f>((A0/B0)/(((cph+error*$I4)*(A0/(B0*J4*100+C0)+D0)/cph-D0))-C0/B0)/100</f>
        <v>0.11879469129382211</v>
      </c>
    </row>
    <row r="5" spans="8:11" ht="15">
      <c r="H5" s="8">
        <f t="shared" si="1"/>
        <v>0.5833333333333333</v>
      </c>
      <c r="I5" s="7">
        <f ca="1" t="shared" si="0"/>
        <v>1.9454091888668112</v>
      </c>
      <c r="J5" s="9">
        <f t="shared" si="2"/>
        <v>0.11819464212766338</v>
      </c>
      <c r="K5" s="7">
        <f>((A0/B0)/(((cph+error*$I5)*(A0/(B0*J5*100+C0)+D0)/cph-D0))-C0/B0)/100</f>
        <v>0.1065835600428813</v>
      </c>
    </row>
    <row r="6" spans="2:11" ht="15">
      <c r="B6" s="7" t="s">
        <v>1</v>
      </c>
      <c r="H6" s="8">
        <f t="shared" si="1"/>
        <v>0.7499999999999999</v>
      </c>
      <c r="I6" s="7">
        <f ca="1" t="shared" si="0"/>
        <v>0.9713100325081427</v>
      </c>
      <c r="J6" s="9">
        <f t="shared" si="2"/>
        <v>0.11760488238731445</v>
      </c>
      <c r="K6" s="7">
        <f>((A0/B0)/(((cph+error*$I6)*(A0/(B0*J6*100+C0)+D0)/cph-D0))-C0/B0)/100</f>
        <v>0.1116820702638978</v>
      </c>
    </row>
    <row r="7" spans="2:11" ht="15">
      <c r="B7" s="7">
        <f>0.0000047691*(elev)^2-0.11835*(elev)+1012.9</f>
        <v>948.1195897599999</v>
      </c>
      <c r="H7" s="8">
        <f t="shared" si="1"/>
        <v>0.9166666666666665</v>
      </c>
      <c r="I7" s="7">
        <f ca="1" t="shared" si="0"/>
        <v>0.28173860486203317</v>
      </c>
      <c r="J7" s="9">
        <f>IF(AND(H7&gt;tlow,H7&lt;thigh),(J6*500+precip)/500,J6*EXP((-J6*(H7-H6)*(loss+0.1)^1.5)/1000))</f>
        <v>0.11702098617022631</v>
      </c>
      <c r="K7" s="7">
        <f>((A0/B0)/(((cph+error*$I7)*(A0/(B0*J7*100+C0)+D0)/cph-D0))-C0/B0)/100</f>
        <v>0.115278031184898</v>
      </c>
    </row>
    <row r="8" spans="3:11" ht="15">
      <c r="C8" s="7" t="s">
        <v>9</v>
      </c>
      <c r="H8" s="8">
        <f t="shared" si="1"/>
        <v>1.0833333333333333</v>
      </c>
      <c r="I8" s="7">
        <f ca="1" t="shared" si="0"/>
        <v>0.13820532528487056</v>
      </c>
      <c r="J8" s="9">
        <f t="shared" si="2"/>
        <v>0.11644286639283494</v>
      </c>
      <c r="K8" s="7">
        <f>((A0/B0)/(((cph+error*$I8)*(A0/(B0*J8*100+C0)+D0)/cph-D0))-C0/B0)/100</f>
        <v>0.11558782103075525</v>
      </c>
    </row>
    <row r="9" spans="2:11" ht="15">
      <c r="B9" s="7" t="s">
        <v>23</v>
      </c>
      <c r="H9" s="8">
        <f t="shared" si="1"/>
        <v>1.25</v>
      </c>
      <c r="I9" s="7">
        <f ca="1" t="shared" si="0"/>
        <v>-0.910237127926429</v>
      </c>
      <c r="J9" s="9">
        <f t="shared" si="2"/>
        <v>0.11587043768858804</v>
      </c>
      <c r="K9" s="7">
        <f>((A0/B0)/(((cph+error*$I9)*(A0/(B0*J9*100+C0)+D0)/cph-D0))-C0/B0)/100</f>
        <v>0.12164232782872596</v>
      </c>
    </row>
    <row r="10" spans="2:11" ht="15">
      <c r="B10" s="9">
        <f>VLOOKUP(scale,scaling_table,3)*EXP((P-1013)/(-VLOOKUP(scale,scaling_table,4)))</f>
        <v>1.6472052744050898</v>
      </c>
      <c r="H10" s="8">
        <f t="shared" si="1"/>
        <v>1.4166666666666667</v>
      </c>
      <c r="I10" s="7">
        <f ca="1" t="shared" si="0"/>
        <v>-0.939873284748991</v>
      </c>
      <c r="J10" s="9">
        <f t="shared" si="2"/>
        <v>0.11530361636581468</v>
      </c>
      <c r="K10" s="7">
        <f>((A0/B0)/(((cph+error*$I10)*(A0/(B0*J10*100+C0)+D0)/cph-D0))-C0/B0)/100</f>
        <v>0.12124592560646125</v>
      </c>
    </row>
    <row r="11" spans="2:11" ht="15">
      <c r="B11" s="9"/>
      <c r="H11" s="8">
        <f t="shared" si="1"/>
        <v>1.5833333333333335</v>
      </c>
      <c r="I11" s="7">
        <f ca="1" t="shared" si="0"/>
        <v>0.5133748694995561</v>
      </c>
      <c r="J11" s="9">
        <f t="shared" si="2"/>
        <v>0.11474232036682976</v>
      </c>
      <c r="K11" s="7">
        <f>((A0/B0)/(((cph+error*$I11)*(A0/(B0*J11*100+C0)+D0)/cph-D0))-C0/B0)/100</f>
        <v>0.11163248369060237</v>
      </c>
    </row>
    <row r="12" spans="2:11" ht="15">
      <c r="B12" s="7" t="s">
        <v>27</v>
      </c>
      <c r="C12" s="7" t="s">
        <v>24</v>
      </c>
      <c r="H12" s="8">
        <f t="shared" si="1"/>
        <v>1.7500000000000002</v>
      </c>
      <c r="I12" s="7">
        <f ca="1" t="shared" si="0"/>
        <v>2.4865618908633653</v>
      </c>
      <c r="J12" s="9">
        <f t="shared" si="2"/>
        <v>0.11418646922823143</v>
      </c>
      <c r="K12" s="7">
        <f>((A0/B0)/(((cph+error*$I12)*(A0/(B0*J12*100+C0)+D0)/cph-D0))-C0/B0)/100</f>
        <v>0.09991982619667109</v>
      </c>
    </row>
    <row r="13" spans="2:11" ht="15">
      <c r="B13" s="10">
        <f>hours*VLOOKUP(probe_type,probe_table,3)*No_probes*scale_factor</f>
        <v>5929.938987858323</v>
      </c>
      <c r="C13" s="10">
        <f>SQRT(B13)</f>
        <v>77.00609708236306</v>
      </c>
      <c r="H13" s="8">
        <f t="shared" si="1"/>
        <v>1.916666666666667</v>
      </c>
      <c r="I13" s="7">
        <f ca="1" t="shared" si="0"/>
        <v>2.4822797048343492</v>
      </c>
      <c r="J13" s="9">
        <f t="shared" si="2"/>
        <v>0.11363598404235106</v>
      </c>
      <c r="K13" s="7">
        <f>((A0/B0)/(((cph+error*$I13)*(A0/(B0*J13*100+C0)+D0)/cph-D0))-C0/B0)/100</f>
        <v>0.0994430195133748</v>
      </c>
    </row>
    <row r="14" spans="8:11" ht="15">
      <c r="H14" s="8">
        <f t="shared" si="1"/>
        <v>2.0833333333333335</v>
      </c>
      <c r="I14" s="7">
        <f ca="1" t="shared" si="0"/>
        <v>0.8059542912749611</v>
      </c>
      <c r="J14" s="9">
        <f t="shared" si="2"/>
        <v>0.11309078741981675</v>
      </c>
      <c r="K14" s="7">
        <f>((A0/B0)/(((cph+error*$I14)*(A0/(B0*J14*100+C0)+D0)/cph-D0))-C0/B0)/100</f>
        <v>0.10829819463436575</v>
      </c>
    </row>
    <row r="15" spans="8:11" ht="15">
      <c r="H15" s="8">
        <f t="shared" si="1"/>
        <v>2.25</v>
      </c>
      <c r="I15" s="7">
        <f ca="1" t="shared" si="0"/>
        <v>0.3759495868270828</v>
      </c>
      <c r="J15" s="9">
        <f t="shared" si="2"/>
        <v>0.11255080345319315</v>
      </c>
      <c r="K15" s="7">
        <f>((A0/B0)/(((cph+error*$I15)*(A0/(B0*J15*100+C0)+D0)/cph-D0))-C0/B0)/100</f>
        <v>0.11029794468316535</v>
      </c>
    </row>
    <row r="16" spans="2:11" ht="15">
      <c r="B16" s="7" t="s">
        <v>15</v>
      </c>
      <c r="H16" s="8">
        <f t="shared" si="1"/>
        <v>2.4166666666666665</v>
      </c>
      <c r="I16" s="7">
        <f ca="1" t="shared" si="0"/>
        <v>1.0042940367883615</v>
      </c>
      <c r="J16" s="9">
        <f t="shared" si="2"/>
        <v>0.11201595768166167</v>
      </c>
      <c r="K16" s="7">
        <f>((A0/B0)/(((cph+error*$I16)*(A0/(B0*J16*100+C0)+D0)/cph-D0))-C0/B0)/100</f>
        <v>0.10611654581624645</v>
      </c>
    </row>
    <row r="17" spans="2:11" ht="15">
      <c r="B17" s="7">
        <v>0</v>
      </c>
      <c r="H17" s="8">
        <f t="shared" si="1"/>
        <v>2.583333333333333</v>
      </c>
      <c r="I17" s="7">
        <f ca="1" t="shared" si="0"/>
        <v>-0.4274975105498333</v>
      </c>
      <c r="J17" s="9">
        <f t="shared" si="2"/>
        <v>0.11148617705670633</v>
      </c>
      <c r="K17" s="7">
        <f>((A0/B0)/(((cph+error*$I17)*(A0/(B0*J17*100+C0)+D0)/cph-D0))-C0/B0)/100</f>
        <v>0.1140847479190144</v>
      </c>
    </row>
    <row r="18" spans="2:11" ht="15">
      <c r="B18" s="7">
        <v>500</v>
      </c>
      <c r="C18" s="11">
        <v>1013.25</v>
      </c>
      <c r="H18" s="8">
        <f t="shared" si="1"/>
        <v>2.7499999999999996</v>
      </c>
      <c r="I18" s="7">
        <f ca="1" t="shared" si="0"/>
        <v>-0.3455983541286032</v>
      </c>
      <c r="J18" s="9">
        <f t="shared" si="2"/>
        <v>0.11096138990877218</v>
      </c>
      <c r="K18" s="7">
        <f>((A0/B0)/(((cph+error*$I18)*(A0/(B0*J18*100+C0)+D0)/cph-D0))-C0/B0)/100</f>
        <v>0.11305017353268716</v>
      </c>
    </row>
    <row r="19" spans="2:11" ht="15">
      <c r="B19" s="7">
        <v>1000</v>
      </c>
      <c r="C19" s="11">
        <v>954.61</v>
      </c>
      <c r="H19" s="8">
        <f t="shared" si="1"/>
        <v>2.916666666666666</v>
      </c>
      <c r="I19" s="7">
        <f ca="1" t="shared" si="0"/>
        <v>-0.2715502131234151</v>
      </c>
      <c r="J19" s="9">
        <f t="shared" si="2"/>
        <v>0.11044152591486421</v>
      </c>
      <c r="K19" s="7">
        <f>((A0/B0)/(((cph+error*$I19)*(A0/(B0*J19*100+C0)+D0)/cph-D0))-C0/B0)/100</f>
        <v>0.11207382367075663</v>
      </c>
    </row>
    <row r="20" spans="2:11" ht="15">
      <c r="B20" s="7">
        <v>1500</v>
      </c>
      <c r="C20" s="11">
        <v>899.75</v>
      </c>
      <c r="H20" s="8">
        <f t="shared" si="1"/>
        <v>3.0833333333333326</v>
      </c>
      <c r="I20" s="7">
        <f ca="1" t="shared" si="0"/>
        <v>-0.051801121553109966</v>
      </c>
      <c r="J20" s="9">
        <f t="shared" si="2"/>
        <v>0.1099265160670559</v>
      </c>
      <c r="K20" s="7">
        <f>((A0/B0)/(((cph+error*$I20)*(A0/(B0*J20*100+C0)+D0)/cph-D0))-C0/B0)/100</f>
        <v>0.11023501422571122</v>
      </c>
    </row>
    <row r="21" spans="2:11" ht="15">
      <c r="B21" s="7">
        <v>2000</v>
      </c>
      <c r="C21" s="11">
        <v>845.56</v>
      </c>
      <c r="H21" s="8">
        <f t="shared" si="1"/>
        <v>3.249999999999999</v>
      </c>
      <c r="I21" s="7">
        <f ca="1" t="shared" si="0"/>
        <v>1.7471224993030914</v>
      </c>
      <c r="J21" s="9">
        <f t="shared" si="2"/>
        <v>0.10941629264187773</v>
      </c>
      <c r="K21" s="7">
        <f>((A0/B0)/(((cph+error*$I21)*(A0/(B0*J21*100+C0)+D0)/cph-D0))-C0/B0)/100</f>
        <v>0.09951782392733372</v>
      </c>
    </row>
    <row r="22" spans="2:11" ht="15">
      <c r="B22" s="7">
        <v>3000</v>
      </c>
      <c r="C22" s="11">
        <v>794.95</v>
      </c>
      <c r="H22" s="8">
        <f t="shared" si="1"/>
        <v>3.4166666666666656</v>
      </c>
      <c r="I22" s="7">
        <f ca="1" t="shared" si="0"/>
        <v>0.1554341147453604</v>
      </c>
      <c r="J22" s="9">
        <f t="shared" si="2"/>
        <v>0.10891078917055715</v>
      </c>
      <c r="K22" s="7">
        <f>((A0/B0)/(((cph+error*$I22)*(A0/(B0*J22*100+C0)+D0)/cph-D0))-C0/B0)/100</f>
        <v>0.10799641470108146</v>
      </c>
    </row>
    <row r="23" spans="2:11" ht="15">
      <c r="B23" s="7">
        <v>4000</v>
      </c>
      <c r="C23" s="11">
        <v>701.08</v>
      </c>
      <c r="H23" s="8">
        <f t="shared" si="1"/>
        <v>3.583333333333332</v>
      </c>
      <c r="I23" s="7">
        <f ca="1" t="shared" si="0"/>
        <v>-1.6748675992553967</v>
      </c>
      <c r="J23" s="9">
        <f t="shared" si="2"/>
        <v>0.10840994041008252</v>
      </c>
      <c r="K23" s="7">
        <f>((A0/B0)/(((cph+error*$I23)*(A0/(B0*J23*100+C0)+D0)/cph-D0))-C0/B0)/100</f>
        <v>0.11872489367778943</v>
      </c>
    </row>
    <row r="24" spans="2:11" ht="15">
      <c r="B24" s="11">
        <v>540</v>
      </c>
      <c r="C24" s="11">
        <v>616.4</v>
      </c>
      <c r="H24" s="8">
        <f t="shared" si="1"/>
        <v>3.7499999999999987</v>
      </c>
      <c r="I24" s="7">
        <f ca="1" t="shared" si="0"/>
        <v>0.1714244076301762</v>
      </c>
      <c r="J24" s="9">
        <f t="shared" si="2"/>
        <v>0.10791368231506442</v>
      </c>
      <c r="K24" s="7">
        <f>((A0/B0)/(((cph+error*$I24)*(A0/(B0*J24*100+C0)+D0)/cph-D0))-C0/B0)/100</f>
        <v>0.10691241043970912</v>
      </c>
    </row>
    <row r="25" spans="8:11" ht="15">
      <c r="H25" s="8">
        <f t="shared" si="1"/>
        <v>3.916666666666665</v>
      </c>
      <c r="I25" s="7">
        <f ca="1" t="shared" si="0"/>
        <v>0.39657680692352404</v>
      </c>
      <c r="J25" s="9">
        <f t="shared" si="2"/>
        <v>0.10742195201036878</v>
      </c>
      <c r="K25" s="7">
        <f>((A0/B0)/(((cph+error*$I25)*(A0/(B0*J25*100+C0)+D0)/cph-D0))-C0/B0)/100</f>
        <v>0.1051267895661648</v>
      </c>
    </row>
    <row r="26" spans="2:11" ht="15">
      <c r="B26" s="7" t="s">
        <v>29</v>
      </c>
      <c r="H26" s="8">
        <f t="shared" si="1"/>
        <v>4.083333333333332</v>
      </c>
      <c r="I26" s="7">
        <f ca="1" t="shared" si="0"/>
        <v>0.45387160342428445</v>
      </c>
      <c r="J26" s="9">
        <f t="shared" si="2"/>
        <v>0.10693468776449752</v>
      </c>
      <c r="K26" s="7">
        <f>((A0/B0)/(((cph+error*$I26)*(A0/(B0*J26*100+C0)+D0)/cph-D0))-C0/B0)/100</f>
        <v>0.10432045514568024</v>
      </c>
    </row>
    <row r="27" spans="2:11" ht="15">
      <c r="B27" s="7">
        <f>thigh-hours/24</f>
        <v>9.833333333333334</v>
      </c>
      <c r="H27" s="8">
        <f t="shared" si="1"/>
        <v>4.249999999999999</v>
      </c>
      <c r="I27" s="7">
        <f ca="1" t="shared" si="0"/>
        <v>0.3643537330764315</v>
      </c>
      <c r="J27" s="9">
        <f t="shared" si="2"/>
        <v>0.10645182896369253</v>
      </c>
      <c r="K27" s="7">
        <f>((A0/B0)/(((cph+error*$I27)*(A0/(B0*J27*100+C0)+D0)/cph-D0))-C0/B0)/100</f>
        <v>0.10435518116070838</v>
      </c>
    </row>
    <row r="28" spans="2:11" ht="15">
      <c r="B28" s="7" t="s">
        <v>30</v>
      </c>
      <c r="H28" s="8">
        <f t="shared" si="1"/>
        <v>4.416666666666666</v>
      </c>
      <c r="I28" s="7">
        <f ca="1" t="shared" si="0"/>
        <v>-0.3602058391613794</v>
      </c>
      <c r="J28" s="9">
        <f t="shared" si="2"/>
        <v>0.10597331608674053</v>
      </c>
      <c r="K28" s="7">
        <f>((A0/B0)/(((cph+error*$I28)*(A0/(B0*J28*100+C0)+D0)/cph-D0))-C0/B0)/100</f>
        <v>0.10807897523369558</v>
      </c>
    </row>
    <row r="29" spans="2:11" ht="15">
      <c r="B29" s="7">
        <v>10</v>
      </c>
      <c r="H29" s="8">
        <f t="shared" si="1"/>
        <v>4.583333333333333</v>
      </c>
      <c r="I29" s="7">
        <f ca="1" t="shared" si="0"/>
        <v>-0.706394114487283</v>
      </c>
      <c r="J29" s="9">
        <f t="shared" si="2"/>
        <v>0.10549909068045664</v>
      </c>
      <c r="K29" s="7">
        <f>((A0/B0)/(((cph+error*$I29)*(A0/(B0*J29*100+C0)+D0)/cph-D0))-C0/B0)/100</f>
        <v>0.10965309797784087</v>
      </c>
    </row>
    <row r="30" spans="8:12" ht="15">
      <c r="H30" s="8">
        <f>hours/24+H29</f>
        <v>4.75</v>
      </c>
      <c r="I30" s="7">
        <f ca="1">NORMSINV(RAND())</f>
        <v>1.5123207657544016</v>
      </c>
      <c r="J30" s="9">
        <f>IF(AND(H30&gt;tlow,H30&lt;thigh),(J29*500+precip)/500,J29*EXP((-J29*(H30-H29)*(loss+0.1)^1.5)/1000))</f>
        <v>0.10502909533582534</v>
      </c>
      <c r="K30" s="7">
        <f>((A0/B0)/(((cph+error*$I30)*(A0/(B0*J30*100+C0)+D0)/cph-D0))-C0/B0)/100</f>
        <v>0.0966590396893071</v>
      </c>
      <c r="L30"/>
    </row>
    <row r="31" spans="8:11" ht="15">
      <c r="H31" s="8">
        <f>hours/24+H30</f>
        <v>4.916666666666667</v>
      </c>
      <c r="I31" s="7">
        <f ca="1" t="shared" si="0"/>
        <v>0.8815041565593065</v>
      </c>
      <c r="J31" s="9">
        <f>IF(AND(H31&gt;tlow,H31&lt;thigh),(J30*500+precip)/500,J30*EXP((-J30*(H31-H30)*(loss+0.1)^1.5)/1000))</f>
        <v>0.10456327366477848</v>
      </c>
      <c r="K31" s="7">
        <f>((A0/B0)/(((cph+error*$I31)*(A0/(B0*J31*100+C0)+D0)/cph-D0))-C0/B0)/100</f>
        <v>0.09962152231965234</v>
      </c>
    </row>
    <row r="32" spans="8:11" ht="15">
      <c r="H32" s="8">
        <f t="shared" si="1"/>
        <v>5.083333333333334</v>
      </c>
      <c r="I32" s="7">
        <f ca="1" t="shared" si="0"/>
        <v>0.18629186139208526</v>
      </c>
      <c r="J32" s="9">
        <f t="shared" si="2"/>
        <v>0.10410157027759046</v>
      </c>
      <c r="K32" s="7">
        <f>((A0/B0)/(((cph+error*$I32)*(A0/(B0*J32*100+C0)+D0)/cph-D0))-C0/B0)/100</f>
        <v>0.10304169259356964</v>
      </c>
    </row>
    <row r="33" spans="8:11" ht="15">
      <c r="H33" s="8">
        <f t="shared" si="1"/>
        <v>5.250000000000001</v>
      </c>
      <c r="I33" s="7">
        <f ca="1" t="shared" si="0"/>
        <v>0.006444284446117381</v>
      </c>
      <c r="J33" s="9">
        <f t="shared" si="2"/>
        <v>0.10364393076087157</v>
      </c>
      <c r="K33" s="7">
        <f>((A0/B0)/(((cph+error*$I33)*(A0/(B0*J33*100+C0)+D0)/cph-D0))-C0/B0)/100</f>
        <v>0.10360721051727957</v>
      </c>
    </row>
    <row r="34" spans="8:11" ht="15">
      <c r="H34" s="8">
        <f t="shared" si="1"/>
        <v>5.416666666666668</v>
      </c>
      <c r="I34" s="7">
        <f ca="1" t="shared" si="0"/>
        <v>0.4317349671050249</v>
      </c>
      <c r="J34" s="9">
        <f t="shared" si="2"/>
        <v>0.10319030165614122</v>
      </c>
      <c r="K34" s="7">
        <f>((A0/B0)/(((cph+error*$I34)*(A0/(B0*J34*100+C0)+D0)/cph-D0))-C0/B0)/100</f>
        <v>0.1007647345377272</v>
      </c>
    </row>
    <row r="35" spans="1:11" ht="15">
      <c r="A35" s="9"/>
      <c r="H35" s="8">
        <f t="shared" si="1"/>
        <v>5.583333333333335</v>
      </c>
      <c r="I35" s="7">
        <f ca="1" t="shared" si="0"/>
        <v>-0.5858778933813089</v>
      </c>
      <c r="J35" s="9">
        <f t="shared" si="2"/>
        <v>0.10274063043896299</v>
      </c>
      <c r="K35" s="7">
        <f>((A0/B0)/(((cph+error*$I35)*(A0/(B0*J35*100+C0)+D0)/cph-D0))-C0/B0)/100</f>
        <v>0.1061102456951247</v>
      </c>
    </row>
    <row r="36" spans="8:11" ht="15">
      <c r="H36" s="8">
        <f t="shared" si="1"/>
        <v>5.750000000000002</v>
      </c>
      <c r="I36" s="7">
        <f ca="1" t="shared" si="0"/>
        <v>-1.4701018189891366</v>
      </c>
      <c r="J36" s="9">
        <f t="shared" si="2"/>
        <v>0.10229486549862474</v>
      </c>
      <c r="K36" s="7">
        <f>((A0/B0)/(((cph+error*$I36)*(A0/(B0*J36*100+C0)+D0)/cph-D0))-C0/B0)/100</f>
        <v>0.11092522747484715</v>
      </c>
    </row>
    <row r="37" spans="8:11" ht="15">
      <c r="H37" s="8">
        <f t="shared" si="1"/>
        <v>5.916666666666669</v>
      </c>
      <c r="I37" s="7">
        <f ca="1" t="shared" si="0"/>
        <v>-0.04608999906112504</v>
      </c>
      <c r="J37" s="9">
        <f t="shared" si="2"/>
        <v>0.10185295611834698</v>
      </c>
      <c r="K37" s="7">
        <f>((A0/B0)/(((cph+error*$I37)*(A0/(B0*J37*100+C0)+D0)/cph-D0))-C0/B0)/100</f>
        <v>0.10211271544569471</v>
      </c>
    </row>
    <row r="38" spans="8:11" ht="15">
      <c r="H38" s="8">
        <f t="shared" si="1"/>
        <v>6.083333333333336</v>
      </c>
      <c r="I38" s="7">
        <f ca="1" t="shared" si="0"/>
        <v>-1.8020314953581038</v>
      </c>
      <c r="J38" s="9">
        <f t="shared" si="2"/>
        <v>0.10141485245600373</v>
      </c>
      <c r="K38" s="7">
        <f>((A0/B0)/(((cph+error*$I38)*(A0/(B0*J38*100+C0)+D0)/cph-D0))-C0/B0)/100</f>
        <v>0.11202373653925048</v>
      </c>
    </row>
    <row r="39" spans="1:11" ht="15">
      <c r="A39" s="9">
        <v>0.6380710769557459</v>
      </c>
      <c r="H39" s="8">
        <f t="shared" si="1"/>
        <v>6.250000000000003</v>
      </c>
      <c r="I39" s="7">
        <f ca="1" t="shared" si="0"/>
        <v>-1.1825576156964095</v>
      </c>
      <c r="J39" s="9">
        <f t="shared" si="2"/>
        <v>0.10098050552534026</v>
      </c>
      <c r="K39" s="7">
        <f>((A0/B0)/(((cph+error*$I39)*(A0/(B0*J39*100+C0)+D0)/cph-D0))-C0/B0)/100</f>
        <v>0.10780629036739196</v>
      </c>
    </row>
    <row r="40" spans="1:11" ht="15">
      <c r="A40" s="9">
        <v>0.07896509513374238</v>
      </c>
      <c r="H40" s="8">
        <f t="shared" si="1"/>
        <v>6.41666666666667</v>
      </c>
      <c r="I40" s="7">
        <f ca="1" t="shared" si="0"/>
        <v>0.31029291543726767</v>
      </c>
      <c r="J40" s="9">
        <f t="shared" si="2"/>
        <v>0.10054986717767293</v>
      </c>
      <c r="K40" s="7">
        <f>((A0/B0)/(((cph+error*$I40)*(A0/(B0*J40*100+C0)+D0)/cph-D0))-C0/B0)/100</f>
        <v>0.0988326657487825</v>
      </c>
    </row>
    <row r="41" spans="1:11" ht="15">
      <c r="A41" s="9">
        <v>0.9085198209958708</v>
      </c>
      <c r="H41" s="8">
        <f t="shared" si="1"/>
        <v>6.583333333333337</v>
      </c>
      <c r="I41" s="7">
        <f ca="1" t="shared" si="0"/>
        <v>-0.08012668568827203</v>
      </c>
      <c r="J41" s="9">
        <f t="shared" si="2"/>
        <v>0.10012289008405689</v>
      </c>
      <c r="K41" s="7">
        <f>((A0/B0)/(((cph+error*$I41)*(A0/(B0*J41*100+C0)+D0)/cph-D0))-C0/B0)/100</f>
        <v>0.10056948141987206</v>
      </c>
    </row>
    <row r="42" spans="1:11" ht="15">
      <c r="A42" s="9">
        <v>0.3719604064238502</v>
      </c>
      <c r="H42" s="8">
        <f t="shared" si="1"/>
        <v>6.7500000000000036</v>
      </c>
      <c r="I42" s="7">
        <f ca="1" t="shared" si="0"/>
        <v>0.8675540847238326</v>
      </c>
      <c r="J42" s="9">
        <f t="shared" si="2"/>
        <v>0.09969952771790737</v>
      </c>
      <c r="K42" s="7">
        <f>((A0/B0)/(((cph+error*$I42)*(A0/(B0*J42*100+C0)+D0)/cph-D0))-C0/B0)/100</f>
        <v>0.09499380513112399</v>
      </c>
    </row>
    <row r="43" spans="1:11" ht="15">
      <c r="A43" s="12"/>
      <c r="H43" s="8">
        <f t="shared" si="1"/>
        <v>6.9166666666666705</v>
      </c>
      <c r="I43" s="7">
        <f ca="1" t="shared" si="0"/>
        <v>0.0817878612357675</v>
      </c>
      <c r="J43" s="9">
        <f t="shared" si="2"/>
        <v>0.09927973433806157</v>
      </c>
      <c r="K43" s="7">
        <f>((A0/B0)/(((cph+error*$I43)*(A0/(B0*J43*100+C0)+D0)/cph-D0))-C0/B0)/100</f>
        <v>0.0988284467415911</v>
      </c>
    </row>
    <row r="44" spans="1:11" ht="15">
      <c r="A44" s="7" t="s">
        <v>28</v>
      </c>
      <c r="H44" s="8">
        <f t="shared" si="1"/>
        <v>7.0833333333333375</v>
      </c>
      <c r="I44" s="7">
        <f ca="1" t="shared" si="0"/>
        <v>-0.4564198047597644</v>
      </c>
      <c r="J44" s="9">
        <f t="shared" si="2"/>
        <v>0.0988634649722679</v>
      </c>
      <c r="K44" s="7">
        <f>((A0/B0)/(((cph+error*$I44)*(A0/(B0*J44*100+C0)+D0)/cph-D0))-C0/B0)/100</f>
        <v>0.10140982690629141</v>
      </c>
    </row>
    <row r="45" spans="1:11" ht="15">
      <c r="A45" s="9">
        <f>((A0/(B0*vwc+C0))+D0)</f>
        <v>0.7157300018351241</v>
      </c>
      <c r="H45" s="8">
        <f t="shared" si="1"/>
        <v>7.250000000000004</v>
      </c>
      <c r="I45" s="7">
        <f ca="1" t="shared" si="0"/>
        <v>0.8770646211687088</v>
      </c>
      <c r="J45" s="9">
        <f t="shared" si="2"/>
        <v>0.09845067540109011</v>
      </c>
      <c r="K45" s="7">
        <f>((A0/B0)/(((cph+error*$I45)*(A0/(B0*J45*100+C0)+D0)/cph-D0))-C0/B0)/100</f>
        <v>0.0937355353320104</v>
      </c>
    </row>
    <row r="46" spans="1:11" ht="15">
      <c r="A46" s="9"/>
      <c r="H46" s="8">
        <f t="shared" si="1"/>
        <v>7.416666666666671</v>
      </c>
      <c r="I46" s="7">
        <f ca="1" t="shared" si="0"/>
        <v>-0.9686008691240211</v>
      </c>
      <c r="J46" s="9">
        <f t="shared" si="2"/>
        <v>0.09804132214221416</v>
      </c>
      <c r="K46" s="7">
        <f>((A0/B0)/(((cph+error*$I46)*(A0/(B0*J46*100+C0)+D0)/cph-D0))-C0/B0)/100</f>
        <v>0.1034865788332289</v>
      </c>
    </row>
    <row r="47" spans="8:11" ht="15">
      <c r="H47" s="8">
        <f t="shared" si="1"/>
        <v>7.583333333333338</v>
      </c>
      <c r="I47" s="7">
        <f ca="1" t="shared" si="0"/>
        <v>-1.2389244451441837</v>
      </c>
      <c r="J47" s="9">
        <f t="shared" si="2"/>
        <v>0.0976353624351463</v>
      </c>
      <c r="K47" s="7">
        <f>((A0/B0)/(((cph+error*$I47)*(A0/(B0*J47*100+C0)+D0)/cph-D0))-C0/B0)/100</f>
        <v>0.10463015911247166</v>
      </c>
    </row>
    <row r="48" spans="8:11" ht="15">
      <c r="H48" s="8">
        <f t="shared" si="1"/>
        <v>7.750000000000005</v>
      </c>
      <c r="I48" s="7">
        <f ca="1" t="shared" si="0"/>
        <v>0.9036005414728112</v>
      </c>
      <c r="J48" s="9">
        <f t="shared" si="2"/>
        <v>0.09723275422629075</v>
      </c>
      <c r="K48" s="7">
        <f>((A0/B0)/(((cph+error*$I48)*(A0/(B0*J48*100+C0)+D0)/cph-D0))-C0/B0)/100</f>
        <v>0.09241923048856499</v>
      </c>
    </row>
    <row r="49" spans="8:11" ht="15">
      <c r="H49" s="8">
        <f t="shared" si="1"/>
        <v>7.916666666666672</v>
      </c>
      <c r="I49" s="7">
        <f ca="1" t="shared" si="0"/>
        <v>1.459929319208554</v>
      </c>
      <c r="J49" s="9">
        <f t="shared" si="2"/>
        <v>0.09683345615439624</v>
      </c>
      <c r="K49" s="7">
        <f>((A0/B0)/(((cph+error*$I49)*(A0/(B0*J49*100+C0)+D0)/cph-D0))-C0/B0)/100</f>
        <v>0.08918470548772778</v>
      </c>
    </row>
    <row r="50" spans="1:11" ht="15">
      <c r="A50" s="13"/>
      <c r="H50" s="8">
        <f t="shared" si="1"/>
        <v>8.08333333333334</v>
      </c>
      <c r="I50" s="7">
        <f ca="1" t="shared" si="0"/>
        <v>1.1276080863539857</v>
      </c>
      <c r="J50" s="9">
        <f t="shared" si="2"/>
        <v>0.09643742753636068</v>
      </c>
      <c r="K50" s="7">
        <f>((A0/B0)/(((cph+error*$I50)*(A0/(B0*J50*100+C0)+D0)/cph-D0))-C0/B0)/100</f>
        <v>0.09049726956677752</v>
      </c>
    </row>
    <row r="51" spans="8:11" ht="15">
      <c r="H51" s="8">
        <f t="shared" si="1"/>
        <v>8.250000000000005</v>
      </c>
      <c r="I51" s="7">
        <f ca="1" t="shared" si="0"/>
        <v>1.2397223186114825</v>
      </c>
      <c r="J51" s="9">
        <f t="shared" si="2"/>
        <v>0.09604462835338387</v>
      </c>
      <c r="K51" s="7">
        <f>((A0/B0)/(((cph+error*$I51)*(A0/(B0*J51*100+C0)+D0)/cph-D0))-C0/B0)/100</f>
        <v>0.08954991595650022</v>
      </c>
    </row>
    <row r="52" spans="8:11" ht="15">
      <c r="H52" s="8">
        <f t="shared" si="1"/>
        <v>8.416666666666671</v>
      </c>
      <c r="I52" s="7">
        <f ca="1" t="shared" si="0"/>
        <v>0.6982481401977227</v>
      </c>
      <c r="J52" s="9">
        <f t="shared" si="2"/>
        <v>0.09565501923745819</v>
      </c>
      <c r="K52" s="7">
        <f>((A0/B0)/(((cph+error*$I52)*(A0/(B0*J52*100+C0)+D0)/cph-D0))-C0/B0)/100</f>
        <v>0.0919573311295774</v>
      </c>
    </row>
    <row r="53" spans="1:11" ht="15">
      <c r="A53" s="9"/>
      <c r="H53" s="8">
        <f t="shared" si="1"/>
        <v>8.583333333333337</v>
      </c>
      <c r="I53" s="7">
        <f ca="1" t="shared" si="0"/>
        <v>-0.8135491234122496</v>
      </c>
      <c r="J53" s="9">
        <f t="shared" si="2"/>
        <v>0.09526856145818773</v>
      </c>
      <c r="K53" s="7">
        <f>((A0/B0)/(((cph+error*$I53)*(A0/(B0*J53*100+C0)+D0)/cph-D0))-C0/B0)/100</f>
        <v>0.09973466926876327</v>
      </c>
    </row>
    <row r="54" spans="1:11" ht="15">
      <c r="A54" s="9"/>
      <c r="H54" s="8">
        <f t="shared" si="1"/>
        <v>8.750000000000004</v>
      </c>
      <c r="I54" s="7">
        <f ca="1" t="shared" si="0"/>
        <v>-0.10006949093982562</v>
      </c>
      <c r="J54" s="9">
        <f t="shared" si="2"/>
        <v>0.09488521690992661</v>
      </c>
      <c r="K54" s="7">
        <f>((A0/B0)/(((cph+error*$I54)*(A0/(B0*J54*100+C0)+D0)/cph-D0))-C0/B0)/100</f>
        <v>0.09542305420892895</v>
      </c>
    </row>
    <row r="55" spans="1:11" ht="15">
      <c r="A55" s="9"/>
      <c r="H55" s="8">
        <f t="shared" si="1"/>
        <v>8.91666666666667</v>
      </c>
      <c r="I55" s="7">
        <f ca="1" t="shared" si="0"/>
        <v>1.3788611113810956</v>
      </c>
      <c r="J55" s="9">
        <f t="shared" si="2"/>
        <v>0.0945049480992275</v>
      </c>
      <c r="K55" s="7">
        <f>((A0/B0)/(((cph+error*$I55)*(A0/(B0*J55*100+C0)+D0)/cph-D0))-C0/B0)/100</f>
        <v>0.08738348709878746</v>
      </c>
    </row>
    <row r="56" spans="1:11" ht="15">
      <c r="A56" s="9"/>
      <c r="H56" s="8">
        <f t="shared" si="1"/>
        <v>9.083333333333336</v>
      </c>
      <c r="I56" s="7">
        <f ca="1" t="shared" si="0"/>
        <v>0.707296835136791</v>
      </c>
      <c r="J56" s="9">
        <f t="shared" si="2"/>
        <v>0.09412771813259158</v>
      </c>
      <c r="K56" s="7">
        <f>((A0/B0)/(((cph+error*$I56)*(A0/(B0*J56*100+C0)+D0)/cph-D0))-C0/B0)/100</f>
        <v>0.09042313914543022</v>
      </c>
    </row>
    <row r="57" spans="1:11" ht="15">
      <c r="A57" s="9"/>
      <c r="H57" s="8">
        <f t="shared" si="1"/>
        <v>9.250000000000002</v>
      </c>
      <c r="I57" s="7">
        <f ca="1" t="shared" si="0"/>
        <v>1.2966086257147404</v>
      </c>
      <c r="J57" s="9">
        <f t="shared" si="2"/>
        <v>0.09375349070451154</v>
      </c>
      <c r="K57" s="7">
        <f>((A0/B0)/(((cph+error*$I57)*(A0/(B0*J57*100+C0)+D0)/cph-D0))-C0/B0)/100</f>
        <v>0.08707869797203582</v>
      </c>
    </row>
    <row r="58" spans="1:11" ht="15">
      <c r="A58" s="9"/>
      <c r="H58" s="8">
        <f t="shared" si="1"/>
        <v>9.416666666666668</v>
      </c>
      <c r="I58" s="7">
        <f ca="1" t="shared" si="0"/>
        <v>-1.890311246235127</v>
      </c>
      <c r="J58" s="9">
        <f t="shared" si="2"/>
        <v>0.09338223008579966</v>
      </c>
      <c r="K58" s="7">
        <f>((A0/B0)/(((cph+error*$I58)*(A0/(B0*J58*100+C0)+D0)/cph-D0))-C0/B0)/100</f>
        <v>0.10391467275748752</v>
      </c>
    </row>
    <row r="59" spans="1:11" ht="15">
      <c r="A59" s="9"/>
      <c r="H59" s="8">
        <f t="shared" si="1"/>
        <v>9.583333333333334</v>
      </c>
      <c r="I59" s="7">
        <f ca="1" t="shared" si="0"/>
        <v>-0.4306904419329639</v>
      </c>
      <c r="J59" s="9">
        <f t="shared" si="2"/>
        <v>0.09301390111219268</v>
      </c>
      <c r="K59" s="7">
        <f>((A0/B0)/(((cph+error*$I59)*(A0/(B0*J59*100+C0)+D0)/cph-D0))-C0/B0)/100</f>
        <v>0.09531740922436217</v>
      </c>
    </row>
    <row r="60" spans="1:11" ht="15">
      <c r="A60" s="9"/>
      <c r="H60" s="8">
        <f t="shared" si="1"/>
        <v>9.75</v>
      </c>
      <c r="I60" s="7">
        <f ca="1" t="shared" si="0"/>
        <v>-1.8413055719141722</v>
      </c>
      <c r="J60" s="9">
        <f t="shared" si="2"/>
        <v>0.0926484691732263</v>
      </c>
      <c r="K60" s="7">
        <f>((A0/B0)/(((cph+error*$I60)*(A0/(B0*J60*100+C0)+D0)/cph-D0))-C0/B0)/100</f>
        <v>0.1028399075286229</v>
      </c>
    </row>
    <row r="61" spans="1:11" ht="15">
      <c r="A61" s="9"/>
      <c r="H61" s="8">
        <f t="shared" si="1"/>
        <v>9.916666666666666</v>
      </c>
      <c r="I61" s="7">
        <f ca="1" t="shared" si="0"/>
        <v>0.27623152667693673</v>
      </c>
      <c r="J61" s="9">
        <f t="shared" si="2"/>
        <v>0.2206484691732263</v>
      </c>
      <c r="K61" s="7">
        <f>((A0/B0)/(((cph+error*$I61)*(A0/(B0*J61*100+C0)+D0)/cph-D0))-C0/B0)/100</f>
        <v>0.2176111127677909</v>
      </c>
    </row>
    <row r="62" spans="1:11" ht="15">
      <c r="A62" s="9"/>
      <c r="H62" s="8">
        <f t="shared" si="1"/>
        <v>10.083333333333332</v>
      </c>
      <c r="I62" s="7">
        <f ca="1" t="shared" si="0"/>
        <v>-0.06778075430520586</v>
      </c>
      <c r="J62" s="9">
        <f t="shared" si="2"/>
        <v>0.218597585889103</v>
      </c>
      <c r="K62" s="7">
        <f>((A0/B0)/(((cph+error*$I62)*(A0/(B0*J62*100+C0)+D0)/cph-D0))-C0/B0)/100</f>
        <v>0.2193439856546067</v>
      </c>
    </row>
    <row r="63" spans="8:11" ht="15">
      <c r="H63" s="8">
        <f t="shared" si="1"/>
        <v>10.249999999999998</v>
      </c>
      <c r="I63" s="7">
        <f ca="1" t="shared" si="0"/>
        <v>0.599825226560424</v>
      </c>
      <c r="J63" s="9">
        <f t="shared" si="2"/>
        <v>0.21658456329507167</v>
      </c>
      <c r="K63" s="7">
        <f>((A0/B0)/(((cph+error*$I63)*(A0/(B0*J63*100+C0)+D0)/cph-D0))-C0/B0)/100</f>
        <v>0.21018372022656584</v>
      </c>
    </row>
    <row r="64" spans="8:11" ht="15">
      <c r="H64" s="8">
        <f t="shared" si="1"/>
        <v>10.416666666666664</v>
      </c>
      <c r="I64" s="7">
        <f ca="1" t="shared" si="0"/>
        <v>-0.4923319918974117</v>
      </c>
      <c r="J64" s="9">
        <f t="shared" si="2"/>
        <v>0.21460836100826866</v>
      </c>
      <c r="K64" s="7">
        <f>((A0/B0)/(((cph+error*$I64)*(A0/(B0*J64*100+C0)+D0)/cph-D0))-C0/B0)/100</f>
        <v>0.22000122598646996</v>
      </c>
    </row>
    <row r="65" spans="8:11" ht="15">
      <c r="H65" s="8">
        <f t="shared" si="1"/>
        <v>10.58333333333333</v>
      </c>
      <c r="I65" s="7">
        <f ca="1" t="shared" si="0"/>
        <v>-2.2110421162105753</v>
      </c>
      <c r="J65" s="9">
        <f t="shared" si="2"/>
        <v>0.21266797646071914</v>
      </c>
      <c r="K65" s="7">
        <f>((A0/B0)/(((cph+error*$I65)*(A0/(B0*J65*100+C0)+D0)/cph-D0))-C0/B0)/100</f>
        <v>0.2381051600875928</v>
      </c>
    </row>
    <row r="66" spans="8:11" ht="15">
      <c r="H66" s="8">
        <f t="shared" si="1"/>
        <v>10.749999999999996</v>
      </c>
      <c r="I66" s="7">
        <f aca="true" ca="1" t="shared" si="3" ref="I66:I129">NORMSINV(RAND())</f>
        <v>0.3054816905104144</v>
      </c>
      <c r="J66" s="9">
        <f t="shared" si="2"/>
        <v>0.21076244319522514</v>
      </c>
      <c r="K66" s="7">
        <f aca="true" t="shared" si="4" ref="K66:K129">((A0/B0)/(((cph+error*$I66)*(A0/(B0*J66*100+C0)+D0)/cph-D0))-C0/B0)/100</f>
        <v>0.20756315863995042</v>
      </c>
    </row>
    <row r="67" spans="8:11" ht="15">
      <c r="H67" s="8">
        <f aca="true" t="shared" si="5" ref="H67:H130">hours/24+H66</f>
        <v>10.916666666666663</v>
      </c>
      <c r="I67" s="7">
        <f ca="1" t="shared" si="3"/>
        <v>-1.0693204351075472</v>
      </c>
      <c r="J67" s="9">
        <f aca="true" t="shared" si="6" ref="J67:J130">IF(AND(H67&gt;tlow,H67&lt;thigh),(J66*500+precip)/500,J66*EXP((-J66*(H67-H66)*(loss+0.1)^1.5)/1000))</f>
        <v>0.2088908292526513</v>
      </c>
      <c r="K67" s="7">
        <f t="shared" si="4"/>
        <v>0.2204986151223595</v>
      </c>
    </row>
    <row r="68" spans="8:11" ht="15">
      <c r="H68" s="8">
        <f t="shared" si="5"/>
        <v>11.083333333333329</v>
      </c>
      <c r="I68" s="7">
        <f ca="1" t="shared" si="3"/>
        <v>-0.9135250115864033</v>
      </c>
      <c r="J68" s="9">
        <f t="shared" si="6"/>
        <v>0.20705223564493597</v>
      </c>
      <c r="K68" s="7">
        <f t="shared" si="4"/>
        <v>0.2168269873198959</v>
      </c>
    </row>
    <row r="69" spans="8:11" ht="15">
      <c r="H69" s="8">
        <f t="shared" si="5"/>
        <v>11.249999999999995</v>
      </c>
      <c r="I69" s="7">
        <f ca="1" t="shared" si="3"/>
        <v>0.0717136240784686</v>
      </c>
      <c r="J69" s="9">
        <f t="shared" si="6"/>
        <v>0.2052457949085554</v>
      </c>
      <c r="K69" s="7">
        <f t="shared" si="4"/>
        <v>0.20450941053174476</v>
      </c>
    </row>
    <row r="70" spans="8:11" ht="15">
      <c r="H70" s="8">
        <f t="shared" si="5"/>
        <v>11.41666666666666</v>
      </c>
      <c r="I70" s="7">
        <f ca="1" t="shared" si="3"/>
        <v>-0.06081442006163498</v>
      </c>
      <c r="J70" s="9">
        <f t="shared" si="6"/>
        <v>0.20347066973353528</v>
      </c>
      <c r="K70" s="7">
        <f t="shared" si="4"/>
        <v>0.20409226202982425</v>
      </c>
    </row>
    <row r="71" spans="8:11" ht="15">
      <c r="H71" s="8">
        <f t="shared" si="5"/>
        <v>11.583333333333327</v>
      </c>
      <c r="I71" s="7">
        <f ca="1" t="shared" si="3"/>
        <v>-1.4398658540927913</v>
      </c>
      <c r="J71" s="9">
        <f t="shared" si="6"/>
        <v>0.20172605166344368</v>
      </c>
      <c r="K71" s="7">
        <f t="shared" si="4"/>
        <v>0.2169879222431179</v>
      </c>
    </row>
    <row r="72" spans="8:11" ht="15">
      <c r="H72" s="8">
        <f t="shared" si="5"/>
        <v>11.749999999999993</v>
      </c>
      <c r="I72" s="7">
        <f ca="1" t="shared" si="3"/>
        <v>0.9153678940943959</v>
      </c>
      <c r="J72" s="9">
        <f t="shared" si="6"/>
        <v>0.2000111598621122</v>
      </c>
      <c r="K72" s="7">
        <f t="shared" si="4"/>
        <v>0.19109407186467653</v>
      </c>
    </row>
    <row r="73" spans="8:11" ht="15">
      <c r="H73" s="8">
        <f t="shared" si="5"/>
        <v>11.916666666666659</v>
      </c>
      <c r="I73" s="7">
        <f ca="1" t="shared" si="3"/>
        <v>-0.4637391895896801</v>
      </c>
      <c r="J73" s="9">
        <f t="shared" si="6"/>
        <v>0.19832523994312057</v>
      </c>
      <c r="K73" s="7">
        <f t="shared" si="4"/>
        <v>0.2030036451358052</v>
      </c>
    </row>
    <row r="74" spans="8:11" ht="15">
      <c r="H74" s="8">
        <f t="shared" si="5"/>
        <v>12.083333333333325</v>
      </c>
      <c r="I74" s="7">
        <f ca="1" t="shared" si="3"/>
        <v>-0.24947117222791582</v>
      </c>
      <c r="J74" s="9">
        <f t="shared" si="6"/>
        <v>0.1966675628583477</v>
      </c>
      <c r="K74" s="7">
        <f t="shared" si="4"/>
        <v>0.1991460456761195</v>
      </c>
    </row>
    <row r="75" spans="8:11" ht="15">
      <c r="H75" s="8">
        <f t="shared" si="5"/>
        <v>12.249999999999991</v>
      </c>
      <c r="I75" s="7">
        <f ca="1" t="shared" si="3"/>
        <v>0.33351409488015527</v>
      </c>
      <c r="J75" s="9">
        <f t="shared" si="6"/>
        <v>0.19503742384213862</v>
      </c>
      <c r="K75" s="7">
        <f t="shared" si="4"/>
        <v>0.191811301833404</v>
      </c>
    </row>
    <row r="76" spans="8:11" ht="15">
      <c r="H76" s="8">
        <f t="shared" si="5"/>
        <v>12.416666666666657</v>
      </c>
      <c r="I76" s="7">
        <f ca="1" t="shared" si="3"/>
        <v>-0.32572587634191863</v>
      </c>
      <c r="J76" s="9">
        <f t="shared" si="6"/>
        <v>0.19343414140786575</v>
      </c>
      <c r="K76" s="7">
        <f t="shared" si="4"/>
        <v>0.19662461875278045</v>
      </c>
    </row>
    <row r="77" spans="8:11" ht="15">
      <c r="H77" s="8">
        <f t="shared" si="5"/>
        <v>12.583333333333323</v>
      </c>
      <c r="I77" s="7">
        <f ca="1" t="shared" si="3"/>
        <v>-0.13965299576838613</v>
      </c>
      <c r="J77" s="9">
        <f t="shared" si="6"/>
        <v>0.191857056393874</v>
      </c>
      <c r="K77" s="7">
        <f t="shared" si="4"/>
        <v>0.1932058916117454</v>
      </c>
    </row>
    <row r="78" spans="8:11" ht="15">
      <c r="H78" s="8">
        <f t="shared" si="5"/>
        <v>12.74999999999999</v>
      </c>
      <c r="I78" s="7">
        <f ca="1" t="shared" si="3"/>
        <v>-1.5029673584184957</v>
      </c>
      <c r="J78" s="9">
        <f t="shared" si="6"/>
        <v>0.19030553105599582</v>
      </c>
      <c r="K78" s="7">
        <f t="shared" si="4"/>
        <v>0.20534908461780282</v>
      </c>
    </row>
    <row r="79" spans="8:11" ht="15">
      <c r="H79" s="8">
        <f t="shared" si="5"/>
        <v>12.916666666666655</v>
      </c>
      <c r="I79" s="7">
        <f ca="1" t="shared" si="3"/>
        <v>-0.1338683725816951</v>
      </c>
      <c r="J79" s="9">
        <f t="shared" si="6"/>
        <v>0.18877894820400445</v>
      </c>
      <c r="K79" s="7">
        <f t="shared" si="4"/>
        <v>0.19005116523556992</v>
      </c>
    </row>
    <row r="80" spans="8:11" ht="15">
      <c r="H80" s="8">
        <f t="shared" si="5"/>
        <v>13.083333333333321</v>
      </c>
      <c r="I80" s="7">
        <f ca="1" t="shared" si="3"/>
        <v>1.46665710704915</v>
      </c>
      <c r="J80" s="9">
        <f t="shared" si="6"/>
        <v>0.18727671037954108</v>
      </c>
      <c r="K80" s="7">
        <f t="shared" si="4"/>
        <v>0.17410491671217637</v>
      </c>
    </row>
    <row r="81" spans="8:11" ht="15">
      <c r="H81" s="8">
        <f t="shared" si="5"/>
        <v>13.249999999999988</v>
      </c>
      <c r="I81" s="7">
        <f ca="1" t="shared" si="3"/>
        <v>0.4207330192695772</v>
      </c>
      <c r="J81" s="9">
        <f t="shared" si="6"/>
        <v>0.1857982390732101</v>
      </c>
      <c r="K81" s="7">
        <f t="shared" si="4"/>
        <v>0.18192851794995832</v>
      </c>
    </row>
    <row r="82" spans="8:11" ht="15">
      <c r="H82" s="8">
        <f t="shared" si="5"/>
        <v>13.416666666666654</v>
      </c>
      <c r="I82" s="7">
        <f ca="1" t="shared" si="3"/>
        <v>0.27618416584212024</v>
      </c>
      <c r="J82" s="9">
        <f t="shared" si="6"/>
        <v>0.18434297397868063</v>
      </c>
      <c r="K82" s="7">
        <f t="shared" si="4"/>
        <v>0.18181088950273894</v>
      </c>
    </row>
    <row r="83" spans="8:11" ht="15">
      <c r="H83" s="8">
        <f t="shared" si="5"/>
        <v>13.58333333333332</v>
      </c>
      <c r="I83" s="7">
        <f ca="1" t="shared" si="3"/>
        <v>-1.4822810613360042</v>
      </c>
      <c r="J83" s="9">
        <f t="shared" si="6"/>
        <v>0.18291037228176862</v>
      </c>
      <c r="K83" s="7">
        <f t="shared" si="4"/>
        <v>0.19716323527722399</v>
      </c>
    </row>
    <row r="84" spans="8:11" ht="15">
      <c r="H84" s="8">
        <f t="shared" si="5"/>
        <v>13.749999999999986</v>
      </c>
      <c r="I84" s="7">
        <f ca="1" t="shared" si="3"/>
        <v>0.022499841522273405</v>
      </c>
      <c r="J84" s="9">
        <f t="shared" si="6"/>
        <v>0.18149990798259955</v>
      </c>
      <c r="K84" s="7">
        <f t="shared" si="4"/>
        <v>0.18129511874298793</v>
      </c>
    </row>
    <row r="85" spans="8:11" ht="15">
      <c r="H85" s="8">
        <f t="shared" si="5"/>
        <v>13.916666666666652</v>
      </c>
      <c r="I85" s="7">
        <f ca="1" t="shared" si="3"/>
        <v>-0.0028029265638717035</v>
      </c>
      <c r="J85" s="9">
        <f t="shared" si="6"/>
        <v>0.18011107124906842</v>
      </c>
      <c r="K85" s="7">
        <f t="shared" si="4"/>
        <v>0.18013641450824458</v>
      </c>
    </row>
    <row r="86" spans="8:11" ht="15">
      <c r="H86" s="8">
        <f t="shared" si="5"/>
        <v>14.083333333333318</v>
      </c>
      <c r="I86" s="7">
        <f ca="1" t="shared" si="3"/>
        <v>1.6647367307567373</v>
      </c>
      <c r="J86" s="9">
        <f t="shared" si="6"/>
        <v>0.1787433677999234</v>
      </c>
      <c r="K86" s="7">
        <f t="shared" si="4"/>
        <v>0.16452537262820313</v>
      </c>
    </row>
    <row r="87" spans="8:11" ht="15">
      <c r="H87" s="8">
        <f t="shared" si="5"/>
        <v>14.249999999999984</v>
      </c>
      <c r="I87" s="7">
        <f ca="1" t="shared" si="3"/>
        <v>2.3624138823312375</v>
      </c>
      <c r="J87" s="9">
        <f t="shared" si="6"/>
        <v>0.1773963183159006</v>
      </c>
      <c r="K87" s="7">
        <f t="shared" si="4"/>
        <v>0.15775983352003706</v>
      </c>
    </row>
    <row r="88" spans="8:11" ht="15">
      <c r="H88" s="8">
        <f t="shared" si="5"/>
        <v>14.41666666666665</v>
      </c>
      <c r="I88" s="7">
        <f ca="1" t="shared" si="3"/>
        <v>-1.582967860231796</v>
      </c>
      <c r="J88" s="9">
        <f t="shared" si="6"/>
        <v>0.17606945787743242</v>
      </c>
      <c r="K88" s="7">
        <f t="shared" si="4"/>
        <v>0.19078137378390903</v>
      </c>
    </row>
    <row r="89" spans="8:11" ht="15">
      <c r="H89" s="8">
        <f t="shared" si="5"/>
        <v>14.583333333333316</v>
      </c>
      <c r="I89" s="7">
        <f ca="1" t="shared" si="3"/>
        <v>-1.1333897684015763</v>
      </c>
      <c r="J89" s="9">
        <f t="shared" si="6"/>
        <v>0.17476233542753994</v>
      </c>
      <c r="K89" s="7">
        <f t="shared" si="4"/>
        <v>0.1850727291515695</v>
      </c>
    </row>
    <row r="90" spans="8:11" ht="15">
      <c r="H90" s="8">
        <f t="shared" si="5"/>
        <v>14.749999999999982</v>
      </c>
      <c r="I90" s="7">
        <f ca="1" t="shared" si="3"/>
        <v>1.110685562729497</v>
      </c>
      <c r="J90" s="9">
        <f t="shared" si="6"/>
        <v>0.1734745132586029</v>
      </c>
      <c r="K90" s="7">
        <f t="shared" si="4"/>
        <v>0.16410056300135345</v>
      </c>
    </row>
    <row r="91" spans="8:11" ht="15">
      <c r="H91" s="8">
        <f t="shared" si="5"/>
        <v>14.916666666666648</v>
      </c>
      <c r="I91" s="7">
        <f ca="1" t="shared" si="3"/>
        <v>0.1633228047455602</v>
      </c>
      <c r="J91" s="9">
        <f t="shared" si="6"/>
        <v>0.17220556652177688</v>
      </c>
      <c r="K91" s="7">
        <f t="shared" si="4"/>
        <v>0.17079762921620245</v>
      </c>
    </row>
    <row r="92" spans="8:11" ht="15">
      <c r="H92" s="8">
        <f t="shared" si="5"/>
        <v>15.083333333333314</v>
      </c>
      <c r="I92" s="7">
        <f ca="1" t="shared" si="3"/>
        <v>1.0987901365261155</v>
      </c>
      <c r="J92" s="9">
        <f t="shared" si="6"/>
        <v>0.17095508275789986</v>
      </c>
      <c r="K92" s="7">
        <f t="shared" si="4"/>
        <v>0.16180364672407588</v>
      </c>
    </row>
    <row r="93" spans="8:11" ht="15">
      <c r="H93" s="8">
        <f t="shared" si="5"/>
        <v>15.24999999999998</v>
      </c>
      <c r="I93" s="7">
        <f ca="1" t="shared" si="3"/>
        <v>-0.2909956063654803</v>
      </c>
      <c r="J93" s="9">
        <f t="shared" si="6"/>
        <v>0.16972266144879763</v>
      </c>
      <c r="K93" s="7">
        <f t="shared" si="4"/>
        <v>0.1722313867671366</v>
      </c>
    </row>
    <row r="94" spans="8:11" ht="15">
      <c r="H94" s="8">
        <f t="shared" si="5"/>
        <v>15.416666666666647</v>
      </c>
      <c r="I94" s="7">
        <f ca="1" t="shared" si="3"/>
        <v>0.4045283688405421</v>
      </c>
      <c r="J94" s="9">
        <f t="shared" si="6"/>
        <v>0.16850791358795958</v>
      </c>
      <c r="K94" s="7">
        <f t="shared" si="4"/>
        <v>0.16511502138946837</v>
      </c>
    </row>
    <row r="95" spans="8:11" ht="15">
      <c r="H95" s="8">
        <f t="shared" si="5"/>
        <v>15.583333333333313</v>
      </c>
      <c r="I95" s="7">
        <f ca="1" t="shared" si="3"/>
        <v>0.5206157890849059</v>
      </c>
      <c r="J95" s="9">
        <f t="shared" si="6"/>
        <v>0.16731046126961618</v>
      </c>
      <c r="K95" s="7">
        <f t="shared" si="4"/>
        <v>0.16298743242470998</v>
      </c>
    </row>
    <row r="96" spans="8:11" ht="15">
      <c r="H96" s="8">
        <f t="shared" si="5"/>
        <v>15.749999999999979</v>
      </c>
      <c r="I96" s="7">
        <f ca="1" t="shared" si="3"/>
        <v>-0.7626504414713511</v>
      </c>
      <c r="J96" s="9">
        <f t="shared" si="6"/>
        <v>0.1661299372953038</v>
      </c>
      <c r="K96" s="7">
        <f t="shared" si="4"/>
        <v>0.1726677444475354</v>
      </c>
    </row>
    <row r="97" spans="8:11" ht="15">
      <c r="H97" s="8">
        <f t="shared" si="5"/>
        <v>15.916666666666645</v>
      </c>
      <c r="I97" s="7">
        <f ca="1" t="shared" si="3"/>
        <v>0.2479918526593925</v>
      </c>
      <c r="J97" s="9">
        <f t="shared" si="6"/>
        <v>0.16496598479705438</v>
      </c>
      <c r="K97" s="7">
        <f t="shared" si="4"/>
        <v>0.162916922048978</v>
      </c>
    </row>
    <row r="98" spans="8:11" ht="15">
      <c r="H98" s="8">
        <f t="shared" si="5"/>
        <v>16.08333333333331</v>
      </c>
      <c r="I98" s="7">
        <f ca="1" t="shared" si="3"/>
        <v>-1.5303652400288295</v>
      </c>
      <c r="J98" s="9">
        <f t="shared" si="6"/>
        <v>0.16381825687639595</v>
      </c>
      <c r="K98" s="7">
        <f t="shared" si="4"/>
        <v>0.17707653145286664</v>
      </c>
    </row>
    <row r="99" spans="8:11" ht="15">
      <c r="H99" s="8">
        <f t="shared" si="5"/>
        <v>16.24999999999998</v>
      </c>
      <c r="I99" s="7">
        <f ca="1" t="shared" si="3"/>
        <v>-1.3203875419995126</v>
      </c>
      <c r="J99" s="9">
        <f t="shared" si="6"/>
        <v>0.1626864162583944</v>
      </c>
      <c r="K99" s="7">
        <f t="shared" si="4"/>
        <v>0.17397841936626007</v>
      </c>
    </row>
    <row r="100" spans="8:11" ht="15">
      <c r="H100" s="8">
        <f t="shared" si="5"/>
        <v>16.416666666666647</v>
      </c>
      <c r="I100" s="7">
        <f ca="1" t="shared" si="3"/>
        <v>-0.24050056464513703</v>
      </c>
      <c r="J100" s="9">
        <f t="shared" si="6"/>
        <v>0.16157013496001082</v>
      </c>
      <c r="K100" s="7">
        <f t="shared" si="4"/>
        <v>0.16354821155148028</v>
      </c>
    </row>
    <row r="101" spans="8:11" ht="15">
      <c r="H101" s="8">
        <f t="shared" si="5"/>
        <v>16.583333333333314</v>
      </c>
      <c r="I101" s="7">
        <f ca="1" t="shared" si="3"/>
        <v>-0.5330621190522535</v>
      </c>
      <c r="J101" s="9">
        <f t="shared" si="6"/>
        <v>0.16046909397208717</v>
      </c>
      <c r="K101" s="7">
        <f t="shared" si="4"/>
        <v>0.16486433090049604</v>
      </c>
    </row>
    <row r="102" spans="8:11" ht="15">
      <c r="H102" s="8">
        <f t="shared" si="5"/>
        <v>16.749999999999982</v>
      </c>
      <c r="I102" s="7">
        <f ca="1" t="shared" si="3"/>
        <v>-0.5634259412883378</v>
      </c>
      <c r="J102" s="9">
        <f t="shared" si="6"/>
        <v>0.15938298295431103</v>
      </c>
      <c r="K102" s="7">
        <f t="shared" si="4"/>
        <v>0.16400409275697467</v>
      </c>
    </row>
    <row r="103" spans="8:11" ht="15">
      <c r="H103" s="8">
        <f t="shared" si="5"/>
        <v>16.91666666666665</v>
      </c>
      <c r="I103" s="7">
        <f ca="1" t="shared" si="3"/>
        <v>0.39377574618510225</v>
      </c>
      <c r="J103" s="9">
        <f t="shared" si="6"/>
        <v>0.15831149994254584</v>
      </c>
      <c r="K103" s="7">
        <f t="shared" si="4"/>
        <v>0.15519064640767566</v>
      </c>
    </row>
    <row r="104" spans="8:11" ht="15">
      <c r="H104" s="8">
        <f t="shared" si="5"/>
        <v>17.083333333333318</v>
      </c>
      <c r="I104" s="7">
        <f ca="1" t="shared" si="3"/>
        <v>-0.9308498159172252</v>
      </c>
      <c r="J104" s="9">
        <f t="shared" si="6"/>
        <v>0.15725435106794486</v>
      </c>
      <c r="K104" s="7">
        <f t="shared" si="4"/>
        <v>0.16487980138890498</v>
      </c>
    </row>
    <row r="105" spans="8:11" ht="15">
      <c r="H105" s="8">
        <f t="shared" si="5"/>
        <v>17.249999999999986</v>
      </c>
      <c r="I105" s="7">
        <f ca="1" t="shared" si="3"/>
        <v>0.3839432034497209</v>
      </c>
      <c r="J105" s="9">
        <f t="shared" si="6"/>
        <v>0.15621125028729904</v>
      </c>
      <c r="K105" s="7">
        <f t="shared" si="4"/>
        <v>0.15320362866743584</v>
      </c>
    </row>
    <row r="106" spans="8:11" ht="15">
      <c r="H106" s="8">
        <f t="shared" si="5"/>
        <v>17.416666666666654</v>
      </c>
      <c r="I106" s="7">
        <f ca="1" t="shared" si="3"/>
        <v>-1.2324332369129603</v>
      </c>
      <c r="J106" s="9">
        <f t="shared" si="6"/>
        <v>0.15518191912409793</v>
      </c>
      <c r="K106" s="7">
        <f t="shared" si="4"/>
        <v>0.16524841565931372</v>
      </c>
    </row>
    <row r="107" spans="8:11" ht="15">
      <c r="H107" s="8">
        <f t="shared" si="5"/>
        <v>17.58333333333332</v>
      </c>
      <c r="I107" s="7">
        <f ca="1" t="shared" si="3"/>
        <v>-0.37861037741763504</v>
      </c>
      <c r="J107" s="9">
        <f t="shared" si="6"/>
        <v>0.15416608641980992</v>
      </c>
      <c r="K107" s="7">
        <f t="shared" si="4"/>
        <v>0.1571631092340059</v>
      </c>
    </row>
    <row r="108" spans="8:11" ht="15">
      <c r="H108" s="8">
        <f t="shared" si="5"/>
        <v>17.74999999999999</v>
      </c>
      <c r="I108" s="7">
        <f ca="1" t="shared" si="3"/>
        <v>1.015216550486202</v>
      </c>
      <c r="J108" s="9">
        <f t="shared" si="6"/>
        <v>0.15316348809491426</v>
      </c>
      <c r="K108" s="7">
        <f t="shared" si="4"/>
        <v>0.14548771692861626</v>
      </c>
    </row>
    <row r="109" spans="8:11" ht="15">
      <c r="H109" s="8">
        <f t="shared" si="5"/>
        <v>17.916666666666657</v>
      </c>
      <c r="I109" s="7">
        <f ca="1" t="shared" si="3"/>
        <v>-1.0335140063142214</v>
      </c>
      <c r="J109" s="9">
        <f t="shared" si="6"/>
        <v>0.15217386691924142</v>
      </c>
      <c r="K109" s="7">
        <f t="shared" si="4"/>
        <v>0.16041895347734417</v>
      </c>
    </row>
    <row r="110" spans="8:11" ht="15">
      <c r="H110" s="8">
        <f t="shared" si="5"/>
        <v>18.083333333333325</v>
      </c>
      <c r="I110" s="7">
        <f ca="1" t="shared" si="3"/>
        <v>0.049565250086802515</v>
      </c>
      <c r="J110" s="9">
        <f t="shared" si="6"/>
        <v>0.1511969722912014</v>
      </c>
      <c r="K110" s="7">
        <f t="shared" si="4"/>
        <v>0.150816108178489</v>
      </c>
    </row>
    <row r="111" spans="8:11" ht="15">
      <c r="H111" s="8">
        <f t="shared" si="5"/>
        <v>18.249999999999993</v>
      </c>
      <c r="I111" s="7">
        <f ca="1" t="shared" si="3"/>
        <v>-0.884311918416278</v>
      </c>
      <c r="J111" s="9">
        <f t="shared" si="6"/>
        <v>0.15023256002550095</v>
      </c>
      <c r="K111" s="7">
        <f t="shared" si="4"/>
        <v>0.15717637555766628</v>
      </c>
    </row>
    <row r="112" spans="8:11" ht="15">
      <c r="H112" s="8">
        <f t="shared" si="5"/>
        <v>18.41666666666666</v>
      </c>
      <c r="I112" s="7">
        <f ca="1" t="shared" si="3"/>
        <v>-0.12678474821643027</v>
      </c>
      <c r="J112" s="9">
        <f t="shared" si="6"/>
        <v>0.1492803921489713</v>
      </c>
      <c r="K112" s="7">
        <f t="shared" si="4"/>
        <v>0.15024868539719882</v>
      </c>
    </row>
    <row r="113" spans="8:11" ht="15">
      <c r="H113" s="8">
        <f t="shared" si="5"/>
        <v>18.58333333333333</v>
      </c>
      <c r="I113" s="7">
        <f ca="1" t="shared" si="3"/>
        <v>0.4450951087749998</v>
      </c>
      <c r="J113" s="9">
        <f t="shared" si="6"/>
        <v>0.1483402367041468</v>
      </c>
      <c r="K113" s="7">
        <f t="shared" si="4"/>
        <v>0.1450144829923095</v>
      </c>
    </row>
    <row r="114" spans="8:11" ht="15">
      <c r="H114" s="8">
        <f t="shared" si="5"/>
        <v>18.749999999999996</v>
      </c>
      <c r="I114" s="7">
        <f ca="1" t="shared" si="3"/>
        <v>-0.6472512560021761</v>
      </c>
      <c r="J114" s="9">
        <f t="shared" si="6"/>
        <v>0.14741186756025368</v>
      </c>
      <c r="K114" s="7">
        <f t="shared" si="4"/>
        <v>0.1523754125706585</v>
      </c>
    </row>
    <row r="115" spans="8:11" ht="15">
      <c r="H115" s="8">
        <f t="shared" si="5"/>
        <v>18.916666666666664</v>
      </c>
      <c r="I115" s="7">
        <f ca="1" t="shared" si="3"/>
        <v>-1.6971897398694544</v>
      </c>
      <c r="J115" s="9">
        <f t="shared" si="6"/>
        <v>0.14649506423128378</v>
      </c>
      <c r="K115" s="7">
        <f t="shared" si="4"/>
        <v>0.15984834406591836</v>
      </c>
    </row>
    <row r="116" spans="8:11" ht="15">
      <c r="H116" s="8">
        <f t="shared" si="5"/>
        <v>19.083333333333332</v>
      </c>
      <c r="I116" s="7">
        <f ca="1" t="shared" si="3"/>
        <v>-0.7348546056602778</v>
      </c>
      <c r="J116" s="9">
        <f t="shared" si="6"/>
        <v>0.14558961170084625</v>
      </c>
      <c r="K116" s="7">
        <f t="shared" si="4"/>
        <v>0.15117842176737267</v>
      </c>
    </row>
    <row r="117" spans="8:11" ht="15">
      <c r="H117" s="8">
        <f t="shared" si="5"/>
        <v>19.25</v>
      </c>
      <c r="I117" s="7">
        <f ca="1" t="shared" si="3"/>
        <v>0.8170472270241269</v>
      </c>
      <c r="J117" s="9">
        <f t="shared" si="6"/>
        <v>0.1446953002535036</v>
      </c>
      <c r="K117" s="7">
        <f t="shared" si="4"/>
        <v>0.13878181536294185</v>
      </c>
    </row>
    <row r="118" spans="8:11" ht="15">
      <c r="H118" s="8">
        <f t="shared" si="5"/>
        <v>19.416666666666668</v>
      </c>
      <c r="I118" s="7">
        <f ca="1" t="shared" si="3"/>
        <v>0.027160178028182422</v>
      </c>
      <c r="J118" s="9">
        <f t="shared" si="6"/>
        <v>0.14381192531231382</v>
      </c>
      <c r="K118" s="7">
        <f t="shared" si="4"/>
        <v>0.14361198041500178</v>
      </c>
    </row>
    <row r="119" spans="8:11" ht="15">
      <c r="H119" s="8">
        <f t="shared" si="5"/>
        <v>19.583333333333336</v>
      </c>
      <c r="I119" s="7">
        <f ca="1" t="shared" si="3"/>
        <v>-0.9675563205190139</v>
      </c>
      <c r="J119" s="9">
        <f t="shared" si="6"/>
        <v>0.14293928728231367</v>
      </c>
      <c r="K119" s="7">
        <f t="shared" si="4"/>
        <v>0.15023101878366807</v>
      </c>
    </row>
    <row r="120" spans="8:11" ht="15">
      <c r="H120" s="8">
        <f t="shared" si="5"/>
        <v>19.750000000000004</v>
      </c>
      <c r="I120" s="7">
        <f ca="1" t="shared" si="3"/>
        <v>0.3010365957783998</v>
      </c>
      <c r="J120" s="9">
        <f t="shared" si="6"/>
        <v>0.1420771913996912</v>
      </c>
      <c r="K120" s="7">
        <f t="shared" si="4"/>
        <v>0.13990080704669403</v>
      </c>
    </row>
    <row r="121" spans="8:11" ht="15">
      <c r="H121" s="8">
        <f t="shared" si="5"/>
        <v>19.91666666666667</v>
      </c>
      <c r="I121" s="7">
        <f ca="1" t="shared" si="3"/>
        <v>-0.009138760496951899</v>
      </c>
      <c r="J121" s="9">
        <f t="shared" si="6"/>
        <v>0.14122544758640723</v>
      </c>
      <c r="K121" s="7">
        <f t="shared" si="4"/>
        <v>0.14129175865776497</v>
      </c>
    </row>
    <row r="122" spans="8:11" ht="15">
      <c r="H122" s="8">
        <f t="shared" si="5"/>
        <v>20.08333333333334</v>
      </c>
      <c r="I122" s="7">
        <f ca="1" t="shared" si="3"/>
        <v>-0.7751083623402624</v>
      </c>
      <c r="J122" s="9">
        <f t="shared" si="6"/>
        <v>0.140383870310038</v>
      </c>
      <c r="K122" s="7">
        <f t="shared" si="4"/>
        <v>0.14610346085484135</v>
      </c>
    </row>
    <row r="123" spans="8:11" ht="15">
      <c r="H123" s="8">
        <f t="shared" si="5"/>
        <v>20.250000000000007</v>
      </c>
      <c r="I123" s="7">
        <f ca="1" t="shared" si="3"/>
        <v>0.17918758034180476</v>
      </c>
      <c r="J123" s="9">
        <f t="shared" si="6"/>
        <v>0.13955227844862075</v>
      </c>
      <c r="K123" s="7">
        <f t="shared" si="4"/>
        <v>0.1382719456113078</v>
      </c>
    </row>
    <row r="124" spans="8:11" ht="15">
      <c r="H124" s="8">
        <f t="shared" si="5"/>
        <v>20.416666666666675</v>
      </c>
      <c r="I124" s="7">
        <f ca="1" t="shared" si="3"/>
        <v>-0.6897534779879753</v>
      </c>
      <c r="J124" s="9">
        <f t="shared" si="6"/>
        <v>0.13873049516029556</v>
      </c>
      <c r="K124" s="7">
        <f t="shared" si="4"/>
        <v>0.14375686793527145</v>
      </c>
    </row>
    <row r="125" spans="8:11" ht="15">
      <c r="H125" s="8">
        <f t="shared" si="5"/>
        <v>20.583333333333343</v>
      </c>
      <c r="I125" s="7">
        <f ca="1" t="shared" si="3"/>
        <v>-0.4477752319707594</v>
      </c>
      <c r="J125" s="9">
        <f t="shared" si="6"/>
        <v>0.13791834775754572</v>
      </c>
      <c r="K125" s="7">
        <f t="shared" si="4"/>
        <v>0.1411428498380664</v>
      </c>
    </row>
    <row r="126" spans="8:11" ht="15">
      <c r="H126" s="8">
        <f t="shared" si="5"/>
        <v>20.75000000000001</v>
      </c>
      <c r="I126" s="7">
        <f ca="1" t="shared" si="3"/>
        <v>0.1811025117367021</v>
      </c>
      <c r="J126" s="9">
        <f t="shared" si="6"/>
        <v>0.1371156675858484</v>
      </c>
      <c r="K126" s="7">
        <f t="shared" si="4"/>
        <v>0.13584068948660824</v>
      </c>
    </row>
    <row r="127" spans="8:11" ht="15">
      <c r="H127" s="8">
        <f t="shared" si="5"/>
        <v>20.91666666666668</v>
      </c>
      <c r="I127" s="7">
        <f ca="1" t="shared" si="3"/>
        <v>0.6414480922982009</v>
      </c>
      <c r="J127" s="9">
        <f t="shared" si="6"/>
        <v>0.1363222899065563</v>
      </c>
      <c r="K127" s="7">
        <f t="shared" si="4"/>
        <v>0.1318851454167023</v>
      </c>
    </row>
    <row r="128" spans="8:11" ht="15">
      <c r="H128" s="8">
        <f t="shared" si="5"/>
        <v>21.083333333333346</v>
      </c>
      <c r="I128" s="7">
        <f ca="1" t="shared" si="3"/>
        <v>-0.22777466564095317</v>
      </c>
      <c r="J128" s="9">
        <f t="shared" si="6"/>
        <v>0.13553805378383896</v>
      </c>
      <c r="K128" s="7">
        <f t="shared" si="4"/>
        <v>0.13714452402507518</v>
      </c>
    </row>
    <row r="129" spans="8:11" ht="15">
      <c r="H129" s="8">
        <f t="shared" si="5"/>
        <v>21.250000000000014</v>
      </c>
      <c r="I129" s="7">
        <f ca="1" t="shared" si="3"/>
        <v>-0.17975432133221364</v>
      </c>
      <c r="J129" s="9">
        <f t="shared" si="6"/>
        <v>0.13476280197552043</v>
      </c>
      <c r="K129" s="7">
        <f t="shared" si="4"/>
        <v>0.1360228597939724</v>
      </c>
    </row>
    <row r="130" spans="8:11" ht="15">
      <c r="H130" s="8">
        <f t="shared" si="5"/>
        <v>21.416666666666682</v>
      </c>
      <c r="I130" s="7">
        <f aca="true" ca="1" t="shared" si="7" ref="I130:I193">NORMSINV(RAND())</f>
        <v>0.015157858678101405</v>
      </c>
      <c r="J130" s="9">
        <f t="shared" si="6"/>
        <v>0.1339963808276576</v>
      </c>
      <c r="K130" s="7">
        <f aca="true" t="shared" si="8" ref="K130:K193">((A0/B0)/(((cph+error*$I130)*(A0/(B0*J130*100+C0)+D0)/cph-D0))-C0/B0)/100</f>
        <v>0.1338912009164214</v>
      </c>
    </row>
    <row r="131" spans="8:11" ht="15">
      <c r="H131" s="8">
        <f aca="true" t="shared" si="9" ref="H131:H194">hours/24+H130</f>
        <v>21.58333333333335</v>
      </c>
      <c r="I131" s="7">
        <f ca="1" t="shared" si="7"/>
        <v>1.5964955990489482</v>
      </c>
      <c r="J131" s="9">
        <f aca="true" t="shared" si="10" ref="J131:J194">IF(AND(H131&gt;tlow,H131&lt;thigh),(J130*500+precip)/500,J130*EXP((-J130*(H131-H130)*(loss+0.1)^1.5)/1000))</f>
        <v>0.13323864017271034</v>
      </c>
      <c r="K131" s="7">
        <f t="shared" si="8"/>
        <v>0.12267683732626089</v>
      </c>
    </row>
    <row r="132" spans="8:11" ht="15">
      <c r="H132" s="8">
        <f t="shared" si="9"/>
        <v>21.750000000000018</v>
      </c>
      <c r="I132" s="7">
        <f ca="1" t="shared" si="7"/>
        <v>1.5660438213741736</v>
      </c>
      <c r="J132" s="9">
        <f t="shared" si="10"/>
        <v>0.1324894332311613</v>
      </c>
      <c r="K132" s="7">
        <f t="shared" si="8"/>
        <v>0.12216790492535004</v>
      </c>
    </row>
    <row r="133" spans="8:11" ht="15">
      <c r="H133" s="8">
        <f t="shared" si="9"/>
        <v>21.916666666666686</v>
      </c>
      <c r="I133" s="7">
        <f ca="1" t="shared" si="7"/>
        <v>-2.244370791459139</v>
      </c>
      <c r="J133" s="9">
        <f t="shared" si="10"/>
        <v>0.1317486165164502</v>
      </c>
      <c r="K133" s="7">
        <f t="shared" si="8"/>
        <v>0.14813386856823776</v>
      </c>
    </row>
    <row r="134" spans="8:11" ht="15">
      <c r="H134" s="8">
        <f t="shared" si="9"/>
        <v>22.083333333333353</v>
      </c>
      <c r="I134" s="7">
        <f ca="1" t="shared" si="7"/>
        <v>1.4420317642104563</v>
      </c>
      <c r="J134" s="9">
        <f t="shared" si="10"/>
        <v>0.13101604974309233</v>
      </c>
      <c r="K134" s="7">
        <f t="shared" si="8"/>
        <v>0.12156603006867346</v>
      </c>
    </row>
    <row r="135" spans="8:11" ht="15">
      <c r="H135" s="8">
        <f t="shared" si="9"/>
        <v>22.25000000000002</v>
      </c>
      <c r="I135" s="7">
        <f ca="1" t="shared" si="7"/>
        <v>-2.314586678207707</v>
      </c>
      <c r="J135" s="9">
        <f t="shared" si="10"/>
        <v>0.13029159573785812</v>
      </c>
      <c r="K135" s="7">
        <f t="shared" si="8"/>
        <v>0.14706820301007859</v>
      </c>
    </row>
    <row r="136" spans="8:11" ht="15">
      <c r="H136" s="8">
        <f t="shared" si="9"/>
        <v>22.41666666666669</v>
      </c>
      <c r="I136" s="7">
        <f ca="1" t="shared" si="7"/>
        <v>-0.30941376960946876</v>
      </c>
      <c r="J136" s="9">
        <f t="shared" si="10"/>
        <v>0.12957512035389496</v>
      </c>
      <c r="K136" s="7">
        <f t="shared" si="8"/>
        <v>0.13168291059902</v>
      </c>
    </row>
    <row r="137" spans="8:11" ht="15">
      <c r="H137" s="8">
        <f t="shared" si="9"/>
        <v>22.583333333333357</v>
      </c>
      <c r="I137" s="7">
        <f ca="1" t="shared" si="7"/>
        <v>2.2989226118078028</v>
      </c>
      <c r="J137" s="9">
        <f t="shared" si="10"/>
        <v>0.12886649238767836</v>
      </c>
      <c r="K137" s="7">
        <f t="shared" si="8"/>
        <v>0.11432954181718319</v>
      </c>
    </row>
    <row r="138" spans="8:11" ht="15">
      <c r="H138" s="8">
        <f t="shared" si="9"/>
        <v>22.750000000000025</v>
      </c>
      <c r="I138" s="7">
        <f ca="1" t="shared" si="7"/>
        <v>-0.22149068840440228</v>
      </c>
      <c r="J138" s="9">
        <f t="shared" si="10"/>
        <v>0.12816558349868426</v>
      </c>
      <c r="K138" s="7">
        <f t="shared" si="8"/>
        <v>0.12965747075728948</v>
      </c>
    </row>
    <row r="139" spans="8:11" ht="15">
      <c r="H139" s="8">
        <f t="shared" si="9"/>
        <v>22.916666666666693</v>
      </c>
      <c r="I139" s="7">
        <f ca="1" t="shared" si="7"/>
        <v>0.7040183810666527</v>
      </c>
      <c r="J139" s="9">
        <f t="shared" si="10"/>
        <v>0.12747226813167883</v>
      </c>
      <c r="K139" s="7">
        <f t="shared" si="8"/>
        <v>0.12286873056982163</v>
      </c>
    </row>
    <row r="140" spans="8:11" ht="15">
      <c r="H140" s="8">
        <f t="shared" si="9"/>
        <v>23.08333333333336</v>
      </c>
      <c r="I140" s="7">
        <f ca="1" t="shared" si="7"/>
        <v>0.6843294151681159</v>
      </c>
      <c r="J140" s="9">
        <f t="shared" si="10"/>
        <v>0.126786423441527</v>
      </c>
      <c r="K140" s="7">
        <f t="shared" si="8"/>
        <v>0.12232845242325166</v>
      </c>
    </row>
    <row r="141" spans="8:11" ht="15">
      <c r="H141" s="8">
        <f t="shared" si="9"/>
        <v>23.25000000000003</v>
      </c>
      <c r="I141" s="7">
        <f ca="1" t="shared" si="7"/>
        <v>0.1129600064723773</v>
      </c>
      <c r="J141" s="9">
        <f t="shared" si="10"/>
        <v>0.12610792922042455</v>
      </c>
      <c r="K141" s="7">
        <f t="shared" si="8"/>
        <v>0.12536375889332543</v>
      </c>
    </row>
    <row r="142" spans="8:11" ht="15">
      <c r="H142" s="8">
        <f t="shared" si="9"/>
        <v>23.416666666666696</v>
      </c>
      <c r="I142" s="7">
        <f ca="1" t="shared" si="7"/>
        <v>-0.4241358764348402</v>
      </c>
      <c r="J142" s="9">
        <f t="shared" si="10"/>
        <v>0.12543666782746374</v>
      </c>
      <c r="K142" s="7">
        <f t="shared" si="8"/>
        <v>0.12826036054261195</v>
      </c>
    </row>
    <row r="143" spans="8:11" ht="15">
      <c r="H143" s="8">
        <f t="shared" si="9"/>
        <v>23.583333333333364</v>
      </c>
      <c r="I143" s="7">
        <f ca="1" t="shared" si="7"/>
        <v>-0.8945012934353362</v>
      </c>
      <c r="J143" s="9">
        <f t="shared" si="10"/>
        <v>0.12477252412044484</v>
      </c>
      <c r="K143" s="7">
        <f t="shared" si="8"/>
        <v>0.1307806378048227</v>
      </c>
    </row>
    <row r="144" spans="8:11" ht="15">
      <c r="H144" s="8">
        <f t="shared" si="9"/>
        <v>23.750000000000032</v>
      </c>
      <c r="I144" s="7">
        <f ca="1" t="shared" si="7"/>
        <v>-0.47182960051578726</v>
      </c>
      <c r="J144" s="9">
        <f t="shared" si="10"/>
        <v>0.12411538538985105</v>
      </c>
      <c r="K144" s="7">
        <f t="shared" si="8"/>
        <v>0.12723432450217767</v>
      </c>
    </row>
    <row r="145" spans="8:11" ht="15">
      <c r="H145" s="8">
        <f t="shared" si="9"/>
        <v>23.9166666666667</v>
      </c>
      <c r="I145" s="7">
        <f ca="1" t="shared" si="7"/>
        <v>1.099293138727373</v>
      </c>
      <c r="J145" s="9">
        <f t="shared" si="10"/>
        <v>0.12346514129490663</v>
      </c>
      <c r="K145" s="7">
        <f t="shared" si="8"/>
        <v>0.11652943025107454</v>
      </c>
    </row>
    <row r="146" spans="8:11" ht="15">
      <c r="H146" s="8">
        <f t="shared" si="9"/>
        <v>24.083333333333368</v>
      </c>
      <c r="I146" s="7">
        <f ca="1" t="shared" si="7"/>
        <v>0.4397411896378499</v>
      </c>
      <c r="J146" s="9">
        <f t="shared" si="10"/>
        <v>0.12282168380164239</v>
      </c>
      <c r="K146" s="7">
        <f t="shared" si="8"/>
        <v>0.12000953158501286</v>
      </c>
    </row>
    <row r="147" spans="8:11" ht="15">
      <c r="H147" s="8">
        <f t="shared" si="9"/>
        <v>24.250000000000036</v>
      </c>
      <c r="I147" s="7">
        <f ca="1" t="shared" si="7"/>
        <v>0.8005062016304552</v>
      </c>
      <c r="J147" s="9">
        <f t="shared" si="10"/>
        <v>0.12218490712289502</v>
      </c>
      <c r="K147" s="7">
        <f t="shared" si="8"/>
        <v>0.11713532678357094</v>
      </c>
    </row>
    <row r="148" spans="8:11" ht="15">
      <c r="H148" s="8">
        <f t="shared" si="9"/>
        <v>24.416666666666703</v>
      </c>
      <c r="I148" s="7">
        <f ca="1" t="shared" si="7"/>
        <v>1.6629954534262459</v>
      </c>
      <c r="J148" s="9">
        <f t="shared" si="10"/>
        <v>0.12155470766017029</v>
      </c>
      <c r="K148" s="7">
        <f t="shared" si="8"/>
        <v>0.11134054678394012</v>
      </c>
    </row>
    <row r="149" spans="8:11" ht="15">
      <c r="H149" s="8">
        <f t="shared" si="9"/>
        <v>24.58333333333337</v>
      </c>
      <c r="I149" s="7">
        <f ca="1" t="shared" si="7"/>
        <v>1.2891546701809622</v>
      </c>
      <c r="J149" s="9">
        <f t="shared" si="10"/>
        <v>0.12093098394730294</v>
      </c>
      <c r="K149" s="7">
        <f t="shared" si="8"/>
        <v>0.11296703699574387</v>
      </c>
    </row>
    <row r="150" spans="8:11" ht="15">
      <c r="H150" s="8">
        <f t="shared" si="9"/>
        <v>24.75000000000004</v>
      </c>
      <c r="I150" s="7">
        <f ca="1" t="shared" si="7"/>
        <v>-0.6460873474930566</v>
      </c>
      <c r="J150" s="9">
        <f t="shared" si="10"/>
        <v>0.12031363659584866</v>
      </c>
      <c r="K150" s="7">
        <f t="shared" si="8"/>
        <v>0.12450112101372664</v>
      </c>
    </row>
    <row r="151" spans="8:11" ht="15">
      <c r="H151" s="8">
        <f t="shared" si="9"/>
        <v>24.916666666666707</v>
      </c>
      <c r="I151" s="7">
        <f ca="1" t="shared" si="7"/>
        <v>-0.7898153345254757</v>
      </c>
      <c r="J151" s="9">
        <f t="shared" si="10"/>
        <v>0.11970256824214652</v>
      </c>
      <c r="K151" s="7">
        <f t="shared" si="8"/>
        <v>0.12482152266994255</v>
      </c>
    </row>
    <row r="152" spans="8:11" ht="15">
      <c r="H152" s="8">
        <f t="shared" si="9"/>
        <v>25.083333333333375</v>
      </c>
      <c r="I152" s="7">
        <f ca="1" t="shared" si="7"/>
        <v>-0.8673805659686729</v>
      </c>
      <c r="J152" s="9">
        <f t="shared" si="10"/>
        <v>0.11909768349599226</v>
      </c>
      <c r="K152" s="7">
        <f t="shared" si="8"/>
        <v>0.12470920197889694</v>
      </c>
    </row>
    <row r="153" spans="8:11" ht="15">
      <c r="H153" s="8">
        <f t="shared" si="9"/>
        <v>25.250000000000043</v>
      </c>
      <c r="I153" s="7">
        <f ca="1" t="shared" si="7"/>
        <v>-0.37509312020163466</v>
      </c>
      <c r="J153" s="9">
        <f t="shared" si="10"/>
        <v>0.11849888889086573</v>
      </c>
      <c r="K153" s="7">
        <f t="shared" si="8"/>
        <v>0.12088366735921259</v>
      </c>
    </row>
    <row r="154" spans="8:11" ht="15">
      <c r="H154" s="8">
        <f t="shared" si="9"/>
        <v>25.41666666666671</v>
      </c>
      <c r="I154" s="7">
        <f ca="1" t="shared" si="7"/>
        <v>1.4221992166609279</v>
      </c>
      <c r="J154" s="9">
        <f t="shared" si="10"/>
        <v>0.11790609283565782</v>
      </c>
      <c r="K154" s="7">
        <f t="shared" si="8"/>
        <v>0.10931852403727728</v>
      </c>
    </row>
    <row r="155" spans="8:11" ht="15">
      <c r="H155" s="8">
        <f t="shared" si="9"/>
        <v>25.58333333333338</v>
      </c>
      <c r="I155" s="7">
        <f ca="1" t="shared" si="7"/>
        <v>0.19542394583181932</v>
      </c>
      <c r="J155" s="9">
        <f t="shared" si="10"/>
        <v>0.1173192055678443</v>
      </c>
      <c r="K155" s="7">
        <f t="shared" si="8"/>
        <v>0.11610508343673853</v>
      </c>
    </row>
    <row r="156" spans="8:11" ht="15">
      <c r="H156" s="8">
        <f t="shared" si="9"/>
        <v>25.750000000000046</v>
      </c>
      <c r="I156" s="7">
        <f ca="1" t="shared" si="7"/>
        <v>0.07949605078349534</v>
      </c>
      <c r="J156" s="9">
        <f t="shared" si="10"/>
        <v>0.11673813910805618</v>
      </c>
      <c r="K156" s="7">
        <f t="shared" si="8"/>
        <v>0.11624458980917644</v>
      </c>
    </row>
    <row r="157" spans="8:11" ht="15">
      <c r="H157" s="8">
        <f t="shared" si="9"/>
        <v>25.916666666666714</v>
      </c>
      <c r="I157" s="7">
        <f ca="1" t="shared" si="7"/>
        <v>0.8961414001706574</v>
      </c>
      <c r="J157" s="9">
        <f t="shared" si="10"/>
        <v>0.1161628072159986</v>
      </c>
      <c r="K157" s="7">
        <f t="shared" si="8"/>
        <v>0.1107385373615304</v>
      </c>
    </row>
    <row r="158" spans="8:11" ht="15">
      <c r="H158" s="8">
        <f t="shared" si="9"/>
        <v>26.083333333333382</v>
      </c>
      <c r="I158" s="7">
        <f ca="1" t="shared" si="7"/>
        <v>-1.5931882501697525</v>
      </c>
      <c r="J158" s="9">
        <f t="shared" si="10"/>
        <v>0.11559312534767113</v>
      </c>
      <c r="K158" s="7">
        <f t="shared" si="8"/>
        <v>0.12586973545474692</v>
      </c>
    </row>
    <row r="159" spans="8:11" ht="15">
      <c r="H159" s="8">
        <f t="shared" si="9"/>
        <v>26.25000000000005</v>
      </c>
      <c r="I159" s="7">
        <f ca="1" t="shared" si="7"/>
        <v>1.2166867713146625</v>
      </c>
      <c r="J159" s="9">
        <f t="shared" si="10"/>
        <v>0.11502901061384553</v>
      </c>
      <c r="K159" s="7">
        <f t="shared" si="8"/>
        <v>0.10777939755799895</v>
      </c>
    </row>
    <row r="160" spans="8:11" ht="15">
      <c r="H160" s="8">
        <f t="shared" si="9"/>
        <v>26.416666666666718</v>
      </c>
      <c r="I160" s="7">
        <f ca="1" t="shared" si="7"/>
        <v>-2.270272947616119</v>
      </c>
      <c r="J160" s="9">
        <f t="shared" si="10"/>
        <v>0.11447038173975742</v>
      </c>
      <c r="K160" s="7">
        <f t="shared" si="8"/>
        <v>0.12928476660362598</v>
      </c>
    </row>
    <row r="161" spans="8:11" ht="15">
      <c r="H161" s="8">
        <f t="shared" si="9"/>
        <v>26.583333333333385</v>
      </c>
      <c r="I161" s="7">
        <f ca="1" t="shared" si="7"/>
        <v>0.8550278569654111</v>
      </c>
      <c r="J161" s="9">
        <f t="shared" si="10"/>
        <v>0.1139171590259712</v>
      </c>
      <c r="K161" s="7">
        <f t="shared" si="8"/>
        <v>0.10881160834252011</v>
      </c>
    </row>
    <row r="162" spans="8:11" ht="15">
      <c r="H162" s="8">
        <f t="shared" si="9"/>
        <v>26.750000000000053</v>
      </c>
      <c r="I162" s="7">
        <f ca="1" t="shared" si="7"/>
        <v>-0.23452552843854613</v>
      </c>
      <c r="J162" s="9">
        <f t="shared" si="10"/>
        <v>0.11336926431037816</v>
      </c>
      <c r="K162" s="7">
        <f t="shared" si="8"/>
        <v>0.11480539436140468</v>
      </c>
    </row>
    <row r="163" spans="8:11" ht="15">
      <c r="H163" s="8">
        <f t="shared" si="9"/>
        <v>26.91666666666672</v>
      </c>
      <c r="I163" s="7">
        <f ca="1" t="shared" si="7"/>
        <v>1.1427823550460356</v>
      </c>
      <c r="J163" s="9">
        <f t="shared" si="10"/>
        <v>0.11282662093128984</v>
      </c>
      <c r="K163" s="7">
        <f t="shared" si="8"/>
        <v>0.10610189993362579</v>
      </c>
    </row>
    <row r="164" spans="8:11" ht="15">
      <c r="H164" s="8">
        <f t="shared" si="9"/>
        <v>27.08333333333339</v>
      </c>
      <c r="I164" s="7">
        <f ca="1" t="shared" si="7"/>
        <v>-0.2665043112911455</v>
      </c>
      <c r="J164" s="9">
        <f t="shared" si="10"/>
        <v>0.11228915369158995</v>
      </c>
      <c r="K164" s="7">
        <f t="shared" si="8"/>
        <v>0.11391081642165993</v>
      </c>
    </row>
    <row r="165" spans="8:11" ht="15">
      <c r="H165" s="8">
        <f t="shared" si="9"/>
        <v>27.250000000000057</v>
      </c>
      <c r="I165" s="7">
        <f ca="1" t="shared" si="7"/>
        <v>-0.7383996352390558</v>
      </c>
      <c r="J165" s="9">
        <f t="shared" si="10"/>
        <v>0.11175678882390963</v>
      </c>
      <c r="K165" s="7">
        <f t="shared" si="8"/>
        <v>0.11629118153512469</v>
      </c>
    </row>
    <row r="166" spans="8:11" ht="15">
      <c r="H166" s="8">
        <f t="shared" si="9"/>
        <v>27.416666666666725</v>
      </c>
      <c r="I166" s="7">
        <f ca="1" t="shared" si="7"/>
        <v>-0.05773862527549771</v>
      </c>
      <c r="J166" s="9">
        <f t="shared" si="10"/>
        <v>0.11122945395679197</v>
      </c>
      <c r="K166" s="7">
        <f t="shared" si="8"/>
        <v>0.11157637902304582</v>
      </c>
    </row>
    <row r="167" spans="8:11" ht="15">
      <c r="H167" s="8">
        <f t="shared" si="9"/>
        <v>27.583333333333393</v>
      </c>
      <c r="I167" s="7">
        <f ca="1" t="shared" si="7"/>
        <v>-0.4859720159318017</v>
      </c>
      <c r="J167" s="9">
        <f t="shared" si="10"/>
        <v>0.11070707808181335</v>
      </c>
      <c r="K167" s="7">
        <f t="shared" si="8"/>
        <v>0.11365031304264772</v>
      </c>
    </row>
    <row r="168" spans="8:11" ht="15">
      <c r="H168" s="8">
        <f t="shared" si="9"/>
        <v>27.75000000000006</v>
      </c>
      <c r="I168" s="7">
        <f ca="1" t="shared" si="7"/>
        <v>1.4680361901574774</v>
      </c>
      <c r="J168" s="9">
        <f t="shared" si="10"/>
        <v>0.11018959152163002</v>
      </c>
      <c r="K168" s="7">
        <f t="shared" si="8"/>
        <v>0.1017702850448877</v>
      </c>
    </row>
    <row r="169" spans="8:11" ht="15">
      <c r="H169" s="8">
        <f t="shared" si="9"/>
        <v>27.91666666666673</v>
      </c>
      <c r="I169" s="7">
        <f ca="1" t="shared" si="7"/>
        <v>-0.8165120781478383</v>
      </c>
      <c r="J169" s="9">
        <f t="shared" si="10"/>
        <v>0.10967692589891971</v>
      </c>
      <c r="K169" s="7">
        <f t="shared" si="8"/>
        <v>0.11463171105060493</v>
      </c>
    </row>
    <row r="170" spans="8:11" ht="15">
      <c r="H170" s="8">
        <f t="shared" si="9"/>
        <v>28.083333333333396</v>
      </c>
      <c r="I170" s="7">
        <f ca="1" t="shared" si="7"/>
        <v>0.8867998199242957</v>
      </c>
      <c r="J170" s="9">
        <f t="shared" si="10"/>
        <v>0.10916901410618925</v>
      </c>
      <c r="K170" s="7">
        <f t="shared" si="8"/>
        <v>0.10404171934278868</v>
      </c>
    </row>
    <row r="171" spans="8:11" ht="15">
      <c r="H171" s="8">
        <f t="shared" si="9"/>
        <v>28.250000000000064</v>
      </c>
      <c r="I171" s="7">
        <f ca="1" t="shared" si="7"/>
        <v>-1.4249474558812958</v>
      </c>
      <c r="J171" s="9">
        <f t="shared" si="10"/>
        <v>0.10866579027641991</v>
      </c>
      <c r="K171" s="7">
        <f t="shared" si="8"/>
        <v>0.11739677823386102</v>
      </c>
    </row>
    <row r="172" spans="8:11" ht="15">
      <c r="H172" s="8">
        <f t="shared" si="9"/>
        <v>28.416666666666732</v>
      </c>
      <c r="I172" s="7">
        <f ca="1" t="shared" si="7"/>
        <v>-0.36874822978563626</v>
      </c>
      <c r="J172" s="9">
        <f t="shared" si="10"/>
        <v>0.10816718975452379</v>
      </c>
      <c r="K172" s="7">
        <f t="shared" si="8"/>
        <v>0.11035568022123002</v>
      </c>
    </row>
    <row r="173" spans="8:11" ht="15">
      <c r="H173" s="8">
        <f t="shared" si="9"/>
        <v>28.5833333333334</v>
      </c>
      <c r="I173" s="7">
        <f ca="1" t="shared" si="7"/>
        <v>1.1488120294832584</v>
      </c>
      <c r="J173" s="9">
        <f t="shared" si="10"/>
        <v>0.10767314906958489</v>
      </c>
      <c r="K173" s="7">
        <f t="shared" si="8"/>
        <v>0.10114109881254298</v>
      </c>
    </row>
    <row r="174" spans="8:11" ht="15">
      <c r="H174" s="8">
        <f t="shared" si="9"/>
        <v>28.750000000000068</v>
      </c>
      <c r="I174" s="7">
        <f ca="1" t="shared" si="7"/>
        <v>1.7137947460258038</v>
      </c>
      <c r="J174" s="9">
        <f t="shared" si="10"/>
        <v>0.10718360590786007</v>
      </c>
      <c r="K174" s="7">
        <f t="shared" si="8"/>
        <v>0.0976089786883361</v>
      </c>
    </row>
    <row r="175" spans="8:11" ht="15">
      <c r="H175" s="8">
        <f t="shared" si="9"/>
        <v>28.916666666666735</v>
      </c>
      <c r="I175" s="7">
        <f ca="1" t="shared" si="7"/>
        <v>0.9817815367207037</v>
      </c>
      <c r="J175" s="9">
        <f t="shared" si="10"/>
        <v>0.10669849908651556</v>
      </c>
      <c r="K175" s="7">
        <f t="shared" si="8"/>
        <v>0.10112885239062766</v>
      </c>
    </row>
    <row r="176" spans="8:11" ht="15">
      <c r="H176" s="8">
        <f t="shared" si="9"/>
        <v>29.083333333333403</v>
      </c>
      <c r="I176" s="7">
        <f ca="1" t="shared" si="7"/>
        <v>-0.013230728349871382</v>
      </c>
      <c r="J176" s="9">
        <f t="shared" si="10"/>
        <v>0.10621776852807586</v>
      </c>
      <c r="K176" s="7">
        <f t="shared" si="8"/>
        <v>0.10629453580438276</v>
      </c>
    </row>
    <row r="177" spans="8:11" ht="15">
      <c r="H177" s="8">
        <f t="shared" si="9"/>
        <v>29.25000000000007</v>
      </c>
      <c r="I177" s="7">
        <f ca="1" t="shared" si="7"/>
        <v>1.1567200682614183</v>
      </c>
      <c r="J177" s="9">
        <f t="shared" si="10"/>
        <v>0.10574135523556245</v>
      </c>
      <c r="K177" s="7">
        <f t="shared" si="8"/>
        <v>0.09925048214075126</v>
      </c>
    </row>
    <row r="178" spans="8:11" ht="15">
      <c r="H178" s="8">
        <f t="shared" si="9"/>
        <v>29.41666666666674</v>
      </c>
      <c r="I178" s="7">
        <f ca="1" t="shared" si="7"/>
        <v>-2.8135474257400883</v>
      </c>
      <c r="J178" s="9">
        <f t="shared" si="10"/>
        <v>0.10526920126830082</v>
      </c>
      <c r="K178" s="7">
        <f t="shared" si="8"/>
        <v>0.1227711918010014</v>
      </c>
    </row>
    <row r="179" spans="8:11" ht="15">
      <c r="H179" s="8">
        <f t="shared" si="9"/>
        <v>29.583333333333407</v>
      </c>
      <c r="I179" s="7">
        <f ca="1" t="shared" si="7"/>
        <v>-1.978964570444563</v>
      </c>
      <c r="J179" s="9">
        <f t="shared" si="10"/>
        <v>0.10480124971837478</v>
      </c>
      <c r="K179" s="7">
        <f t="shared" si="8"/>
        <v>0.1167891435265572</v>
      </c>
    </row>
    <row r="180" spans="8:11" ht="15">
      <c r="H180" s="8">
        <f t="shared" si="9"/>
        <v>29.750000000000075</v>
      </c>
      <c r="I180" s="7">
        <f ca="1" t="shared" si="7"/>
        <v>-0.48711938876487837</v>
      </c>
      <c r="J180" s="9">
        <f t="shared" si="10"/>
        <v>0.10433744468770817</v>
      </c>
      <c r="K180" s="7">
        <f t="shared" si="8"/>
        <v>0.10716272561924764</v>
      </c>
    </row>
    <row r="181" spans="8:11" ht="15">
      <c r="H181" s="8">
        <f t="shared" si="9"/>
        <v>29.916666666666742</v>
      </c>
      <c r="I181" s="7">
        <f ca="1" t="shared" si="7"/>
        <v>1.2860781444296387</v>
      </c>
      <c r="J181" s="9">
        <f t="shared" si="10"/>
        <v>0.10387773126575423</v>
      </c>
      <c r="K181" s="7">
        <f t="shared" si="8"/>
        <v>0.09677469442926047</v>
      </c>
    </row>
    <row r="182" spans="8:11" ht="15">
      <c r="H182" s="8">
        <f t="shared" si="9"/>
        <v>30.08333333333341</v>
      </c>
      <c r="I182" s="7">
        <f ca="1" t="shared" si="7"/>
        <v>-0.6415629056286603</v>
      </c>
      <c r="J182" s="9">
        <f t="shared" si="10"/>
        <v>0.10342205550777418</v>
      </c>
      <c r="K182" s="7">
        <f t="shared" si="8"/>
        <v>0.10713483803780821</v>
      </c>
    </row>
    <row r="183" spans="8:11" ht="15">
      <c r="H183" s="8">
        <f t="shared" si="9"/>
        <v>30.250000000000078</v>
      </c>
      <c r="I183" s="7">
        <f ca="1" t="shared" si="7"/>
        <v>0.8893769180007267</v>
      </c>
      <c r="J183" s="9">
        <f t="shared" si="10"/>
        <v>0.10297036441368684</v>
      </c>
      <c r="K183" s="7">
        <f t="shared" si="8"/>
        <v>0.098039272321892</v>
      </c>
    </row>
    <row r="184" spans="8:11" ht="15">
      <c r="H184" s="8">
        <f t="shared" si="9"/>
        <v>30.416666666666746</v>
      </c>
      <c r="I184" s="7">
        <f ca="1" t="shared" si="7"/>
        <v>0.2657342685533459</v>
      </c>
      <c r="J184" s="9">
        <f t="shared" si="10"/>
        <v>0.10252260590747178</v>
      </c>
      <c r="K184" s="7">
        <f t="shared" si="8"/>
        <v>0.10103011753231797</v>
      </c>
    </row>
    <row r="185" spans="8:11" ht="15">
      <c r="H185" s="8">
        <f t="shared" si="9"/>
        <v>30.583333333333414</v>
      </c>
      <c r="I185" s="7">
        <f ca="1" t="shared" si="7"/>
        <v>-0.11690367525224035</v>
      </c>
      <c r="J185" s="9">
        <f t="shared" si="10"/>
        <v>0.10207872881710925</v>
      </c>
      <c r="K185" s="7">
        <f t="shared" si="8"/>
        <v>0.10273983425574432</v>
      </c>
    </row>
    <row r="186" spans="8:11" ht="15">
      <c r="H186" s="8">
        <f t="shared" si="9"/>
        <v>30.75000000000008</v>
      </c>
      <c r="I186" s="7">
        <f ca="1" t="shared" si="7"/>
        <v>0.3708168396023436</v>
      </c>
      <c r="J186" s="9">
        <f t="shared" si="10"/>
        <v>0.10163868285504057</v>
      </c>
      <c r="K186" s="7">
        <f t="shared" si="8"/>
        <v>0.09957423896438172</v>
      </c>
    </row>
    <row r="187" spans="8:11" ht="15">
      <c r="H187" s="8">
        <f t="shared" si="9"/>
        <v>30.91666666666675</v>
      </c>
      <c r="I187" s="7">
        <f ca="1" t="shared" si="7"/>
        <v>1.92550235004565</v>
      </c>
      <c r="J187" s="9">
        <f t="shared" si="10"/>
        <v>0.10120241859913344</v>
      </c>
      <c r="K187" s="7">
        <f t="shared" si="8"/>
        <v>0.09092493642238281</v>
      </c>
    </row>
    <row r="188" spans="8:11" ht="15">
      <c r="H188" s="8">
        <f t="shared" si="9"/>
        <v>31.083333333333417</v>
      </c>
      <c r="I188" s="7">
        <f ca="1" t="shared" si="7"/>
        <v>0.7488049413879427</v>
      </c>
      <c r="J188" s="9">
        <f t="shared" si="10"/>
        <v>0.10076988747413673</v>
      </c>
      <c r="K188" s="7">
        <f t="shared" si="8"/>
        <v>0.0966658006691793</v>
      </c>
    </row>
    <row r="189" spans="8:11" ht="15">
      <c r="H189" s="8">
        <f t="shared" si="9"/>
        <v>31.250000000000085</v>
      </c>
      <c r="I189" s="7">
        <f ca="1" t="shared" si="7"/>
        <v>-1.4230677261288127</v>
      </c>
      <c r="J189" s="9">
        <f t="shared" si="10"/>
        <v>0.10034104173361044</v>
      </c>
      <c r="K189" s="7">
        <f t="shared" si="8"/>
        <v>0.10857108739590021</v>
      </c>
    </row>
    <row r="190" spans="8:11" ht="15">
      <c r="H190" s="8">
        <f t="shared" si="9"/>
        <v>31.416666666666753</v>
      </c>
      <c r="I190" s="7">
        <f ca="1" t="shared" si="7"/>
        <v>-1.072584088541221</v>
      </c>
      <c r="J190" s="9">
        <f t="shared" si="10"/>
        <v>0.09991583444231643</v>
      </c>
      <c r="K190" s="7">
        <f t="shared" si="8"/>
        <v>0.10604276307932999</v>
      </c>
    </row>
    <row r="191" spans="8:11" ht="15">
      <c r="H191" s="8">
        <f t="shared" si="9"/>
        <v>31.58333333333342</v>
      </c>
      <c r="I191" s="7">
        <f ca="1" t="shared" si="7"/>
        <v>-1.5772260292190587</v>
      </c>
      <c r="J191" s="9">
        <f t="shared" si="10"/>
        <v>0.0994942194590564</v>
      </c>
      <c r="K191" s="7">
        <f t="shared" si="8"/>
        <v>0.10859909673930716</v>
      </c>
    </row>
    <row r="192" spans="8:11" ht="15">
      <c r="H192" s="8">
        <f t="shared" si="9"/>
        <v>31.75000000000009</v>
      </c>
      <c r="I192" s="7">
        <f ca="1" t="shared" si="7"/>
        <v>-1.766391343887602</v>
      </c>
      <c r="J192" s="9">
        <f t="shared" si="10"/>
        <v>0.09907615141994393</v>
      </c>
      <c r="K192" s="7">
        <f t="shared" si="8"/>
        <v>0.10929484347177919</v>
      </c>
    </row>
    <row r="193" spans="8:11" ht="15">
      <c r="H193" s="8">
        <f t="shared" si="9"/>
        <v>31.916666666666757</v>
      </c>
      <c r="I193" s="7">
        <f ca="1" t="shared" si="7"/>
        <v>0.11100176977862297</v>
      </c>
      <c r="J193" s="9">
        <f t="shared" si="10"/>
        <v>0.0986615857220977</v>
      </c>
      <c r="K193" s="7">
        <f t="shared" si="8"/>
        <v>0.0980521991373266</v>
      </c>
    </row>
    <row r="194" spans="8:11" ht="15">
      <c r="H194" s="8">
        <f t="shared" si="9"/>
        <v>32.08333333333342</v>
      </c>
      <c r="I194" s="7">
        <f aca="true" ca="1" t="shared" si="11" ref="I194:I257">NORMSINV(RAND())</f>
        <v>-1.549853501714061</v>
      </c>
      <c r="J194" s="9">
        <f t="shared" si="10"/>
        <v>0.09825047850774368</v>
      </c>
      <c r="K194" s="7">
        <f aca="true" t="shared" si="12" ref="K194:K257">((A0/B0)/(((cph+error*$I194)*(A0/(B0*J194*100+C0)+D0)/cph-D0))-C0/B0)/100</f>
        <v>0.10711226385076902</v>
      </c>
    </row>
    <row r="195" spans="8:11" ht="15">
      <c r="H195" s="8">
        <f aca="true" t="shared" si="13" ref="H195:H258">hours/24+H194</f>
        <v>32.250000000000085</v>
      </c>
      <c r="I195" s="7">
        <f ca="1" t="shared" si="11"/>
        <v>-1.4702260035551893</v>
      </c>
      <c r="J195" s="9">
        <f aca="true" t="shared" si="14" ref="J195:J258">IF(AND(H195&gt;tlow,H195&lt;thigh),(J194*500+precip)/500,J194*EXP((-J194*(H195-H194)*(loss+0.1)^1.5)/1000))</f>
        <v>0.09784278664871439</v>
      </c>
      <c r="K195" s="7">
        <f t="shared" si="12"/>
        <v>0.10620709786404788</v>
      </c>
    </row>
    <row r="196" spans="8:11" ht="15">
      <c r="H196" s="8">
        <f t="shared" si="13"/>
        <v>32.41666666666675</v>
      </c>
      <c r="I196" s="7">
        <f ca="1" t="shared" si="11"/>
        <v>-0.9504723976536267</v>
      </c>
      <c r="J196" s="9">
        <f t="shared" si="14"/>
        <v>0.09743846773133351</v>
      </c>
      <c r="K196" s="7">
        <f t="shared" si="12"/>
        <v>0.1027564991513745</v>
      </c>
    </row>
    <row r="197" spans="8:11" ht="15">
      <c r="H197" s="8">
        <f t="shared" si="13"/>
        <v>32.583333333333414</v>
      </c>
      <c r="I197" s="7">
        <f ca="1" t="shared" si="11"/>
        <v>-0.006590441769652684</v>
      </c>
      <c r="J197" s="9">
        <f t="shared" si="14"/>
        <v>0.09703748004167503</v>
      </c>
      <c r="K197" s="7">
        <f t="shared" si="12"/>
        <v>0.0970733588756649</v>
      </c>
    </row>
    <row r="198" spans="8:11" ht="15">
      <c r="H198" s="8">
        <f t="shared" si="13"/>
        <v>32.75000000000008</v>
      </c>
      <c r="I198" s="7">
        <f ca="1" t="shared" si="11"/>
        <v>1.1890466071902583</v>
      </c>
      <c r="J198" s="9">
        <f t="shared" si="14"/>
        <v>0.09663978255118581</v>
      </c>
      <c r="K198" s="7">
        <f t="shared" si="12"/>
        <v>0.09037669062496705</v>
      </c>
    </row>
    <row r="199" spans="8:11" ht="15">
      <c r="H199" s="8">
        <f t="shared" si="13"/>
        <v>32.91666666666674</v>
      </c>
      <c r="I199" s="7">
        <f ca="1" t="shared" si="11"/>
        <v>1.1826038899206903</v>
      </c>
      <c r="J199" s="9">
        <f t="shared" si="14"/>
        <v>0.09624533490266138</v>
      </c>
      <c r="K199" s="7">
        <f t="shared" si="12"/>
        <v>0.09003233920634748</v>
      </c>
    </row>
    <row r="200" spans="8:11" ht="15">
      <c r="H200" s="8">
        <f t="shared" si="13"/>
        <v>33.08333333333341</v>
      </c>
      <c r="I200" s="7">
        <f ca="1" t="shared" si="11"/>
        <v>-1.1418698043747697</v>
      </c>
      <c r="J200" s="9">
        <f t="shared" si="14"/>
        <v>0.09585409739656477</v>
      </c>
      <c r="K200" s="7">
        <f t="shared" si="12"/>
        <v>0.1022033030240376</v>
      </c>
    </row>
    <row r="201" spans="8:11" ht="15">
      <c r="H201" s="8">
        <f t="shared" si="13"/>
        <v>33.25000000000007</v>
      </c>
      <c r="I201" s="7">
        <f ca="1" t="shared" si="11"/>
        <v>-0.4342291372952718</v>
      </c>
      <c r="J201" s="9">
        <f t="shared" si="14"/>
        <v>0.0954660309776787</v>
      </c>
      <c r="K201" s="7">
        <f t="shared" si="12"/>
        <v>0.09782975109273888</v>
      </c>
    </row>
    <row r="202" spans="8:11" ht="15">
      <c r="H202" s="8">
        <f t="shared" si="13"/>
        <v>33.416666666666735</v>
      </c>
      <c r="I202" s="7">
        <f ca="1" t="shared" si="11"/>
        <v>-0.17297089945163557</v>
      </c>
      <c r="J202" s="9">
        <f t="shared" si="14"/>
        <v>0.09508109722208159</v>
      </c>
      <c r="K202" s="7">
        <f t="shared" si="12"/>
        <v>0.09601378992371601</v>
      </c>
    </row>
    <row r="203" spans="8:11" ht="15">
      <c r="H203" s="8">
        <f t="shared" si="13"/>
        <v>33.5833333333334</v>
      </c>
      <c r="I203" s="7">
        <f ca="1" t="shared" si="11"/>
        <v>-0.6628528530688225</v>
      </c>
      <c r="J203" s="9">
        <f t="shared" si="14"/>
        <v>0.09469925832443843</v>
      </c>
      <c r="K203" s="7">
        <f t="shared" si="12"/>
        <v>0.09830913110001624</v>
      </c>
    </row>
    <row r="204" spans="8:11" ht="15">
      <c r="H204" s="8">
        <f t="shared" si="13"/>
        <v>33.750000000000064</v>
      </c>
      <c r="I204" s="7">
        <f ca="1" t="shared" si="11"/>
        <v>-0.5979848882400052</v>
      </c>
      <c r="J204" s="9">
        <f t="shared" si="14"/>
        <v>0.09432047708559738</v>
      </c>
      <c r="K204" s="7">
        <f t="shared" si="12"/>
        <v>0.0975628111871071</v>
      </c>
    </row>
    <row r="205" spans="8:11" ht="15">
      <c r="H205" s="8">
        <f t="shared" si="13"/>
        <v>33.91666666666673</v>
      </c>
      <c r="I205" s="7">
        <f ca="1" t="shared" si="11"/>
        <v>0.6648240472437681</v>
      </c>
      <c r="J205" s="9">
        <f t="shared" si="14"/>
        <v>0.09394471690048382</v>
      </c>
      <c r="K205" s="7">
        <f t="shared" si="12"/>
        <v>0.09046340810479492</v>
      </c>
    </row>
    <row r="206" spans="8:11" ht="15">
      <c r="H206" s="8">
        <f t="shared" si="13"/>
        <v>34.08333333333339</v>
      </c>
      <c r="I206" s="7">
        <f ca="1" t="shared" si="11"/>
        <v>-1.166896012482252</v>
      </c>
      <c r="J206" s="9">
        <f t="shared" si="14"/>
        <v>0.09357194174628351</v>
      </c>
      <c r="K206" s="7">
        <f t="shared" si="12"/>
        <v>0.09995904976923473</v>
      </c>
    </row>
    <row r="207" spans="8:11" ht="15">
      <c r="H207" s="8">
        <f t="shared" si="13"/>
        <v>34.25000000000006</v>
      </c>
      <c r="I207" s="7">
        <f ca="1" t="shared" si="11"/>
        <v>0.1918776291784936</v>
      </c>
      <c r="J207" s="9">
        <f t="shared" si="14"/>
        <v>0.09320211617090665</v>
      </c>
      <c r="K207" s="7">
        <f t="shared" si="12"/>
        <v>0.09219068190085157</v>
      </c>
    </row>
    <row r="208" spans="8:11" ht="15">
      <c r="H208" s="8">
        <f t="shared" si="13"/>
        <v>34.41666666666672</v>
      </c>
      <c r="I208" s="7">
        <f ca="1" t="shared" si="11"/>
        <v>-0.6755952312841902</v>
      </c>
      <c r="J208" s="9">
        <f t="shared" si="14"/>
        <v>0.09283520528172534</v>
      </c>
      <c r="K208" s="7">
        <f t="shared" si="12"/>
        <v>0.0964667793474019</v>
      </c>
    </row>
    <row r="209" spans="8:11" ht="15">
      <c r="H209" s="8">
        <f t="shared" si="13"/>
        <v>34.583333333333385</v>
      </c>
      <c r="I209" s="7">
        <f ca="1" t="shared" si="11"/>
        <v>0.3068387878198442</v>
      </c>
      <c r="J209" s="9">
        <f t="shared" si="14"/>
        <v>0.0924711747345767</v>
      </c>
      <c r="K209" s="7">
        <f t="shared" si="12"/>
        <v>0.09086684443692551</v>
      </c>
    </row>
    <row r="210" spans="8:11" ht="15">
      <c r="H210" s="8">
        <f t="shared" si="13"/>
        <v>34.75000000000005</v>
      </c>
      <c r="I210" s="7">
        <f ca="1" t="shared" si="11"/>
        <v>-0.7722612234149426</v>
      </c>
      <c r="J210" s="9">
        <f t="shared" si="14"/>
        <v>0.09210999072302443</v>
      </c>
      <c r="K210" s="7">
        <f t="shared" si="12"/>
        <v>0.09624984869600596</v>
      </c>
    </row>
    <row r="211" spans="8:11" ht="15">
      <c r="H211" s="8">
        <f t="shared" si="13"/>
        <v>34.916666666666714</v>
      </c>
      <c r="I211" s="7">
        <f ca="1" t="shared" si="11"/>
        <v>-0.976695820471142</v>
      </c>
      <c r="J211" s="9">
        <f t="shared" si="14"/>
        <v>0.09175161996787189</v>
      </c>
      <c r="K211" s="7">
        <f t="shared" si="12"/>
        <v>0.09700157961178636</v>
      </c>
    </row>
    <row r="212" spans="8:11" ht="15">
      <c r="H212" s="8">
        <f t="shared" si="13"/>
        <v>35.08333333333338</v>
      </c>
      <c r="I212" s="7">
        <f ca="1" t="shared" si="11"/>
        <v>-1.900308334465755</v>
      </c>
      <c r="J212" s="9">
        <f t="shared" si="14"/>
        <v>0.09139602970691955</v>
      </c>
      <c r="K212" s="7">
        <f t="shared" si="12"/>
        <v>0.10183466062719958</v>
      </c>
    </row>
    <row r="213" spans="8:11" ht="15">
      <c r="H213" s="8">
        <f t="shared" si="13"/>
        <v>35.25000000000004</v>
      </c>
      <c r="I213" s="7">
        <f ca="1" t="shared" si="11"/>
        <v>0.07550292701132102</v>
      </c>
      <c r="J213" s="9">
        <f t="shared" si="14"/>
        <v>0.09104318768496054</v>
      </c>
      <c r="K213" s="7">
        <f t="shared" si="12"/>
        <v>0.09065015598501076</v>
      </c>
    </row>
    <row r="214" spans="8:11" ht="15">
      <c r="H214" s="8">
        <f t="shared" si="13"/>
        <v>35.41666666666671</v>
      </c>
      <c r="I214" s="7">
        <f ca="1" t="shared" si="11"/>
        <v>0.16753004373994979</v>
      </c>
      <c r="J214" s="9">
        <f t="shared" si="14"/>
        <v>0.09069306214400757</v>
      </c>
      <c r="K214" s="7">
        <f t="shared" si="12"/>
        <v>0.08982519759558087</v>
      </c>
    </row>
    <row r="215" spans="8:11" ht="15">
      <c r="H215" s="8">
        <f t="shared" si="13"/>
        <v>35.58333333333337</v>
      </c>
      <c r="I215" s="7">
        <f ca="1" t="shared" si="11"/>
        <v>0.336620070596239</v>
      </c>
      <c r="J215" s="9">
        <f t="shared" si="14"/>
        <v>0.09034562181374517</v>
      </c>
      <c r="K215" s="7">
        <f t="shared" si="12"/>
        <v>0.08861354822672414</v>
      </c>
    </row>
    <row r="216" spans="8:11" ht="15">
      <c r="H216" s="8">
        <f t="shared" si="13"/>
        <v>35.750000000000036</v>
      </c>
      <c r="I216" s="7">
        <f ca="1" t="shared" si="11"/>
        <v>2.2735736749207547</v>
      </c>
      <c r="J216" s="9">
        <f t="shared" si="14"/>
        <v>0.09000083590220115</v>
      </c>
      <c r="K216" s="7">
        <f t="shared" si="12"/>
        <v>0.07887090165963404</v>
      </c>
    </row>
    <row r="217" spans="8:11" ht="15">
      <c r="H217" s="8">
        <f t="shared" si="13"/>
        <v>35.9166666666667</v>
      </c>
      <c r="I217" s="7">
        <f ca="1" t="shared" si="11"/>
        <v>0.5287772291181174</v>
      </c>
      <c r="J217" s="9">
        <f t="shared" si="14"/>
        <v>0.0896586740866315</v>
      </c>
      <c r="K217" s="7">
        <f t="shared" si="12"/>
        <v>0.08696427807787291</v>
      </c>
    </row>
    <row r="218" spans="8:11" ht="15">
      <c r="H218" s="8">
        <f t="shared" si="13"/>
        <v>36.083333333333364</v>
      </c>
      <c r="I218" s="7">
        <f ca="1" t="shared" si="11"/>
        <v>-1.1106745000107092</v>
      </c>
      <c r="J218" s="9">
        <f t="shared" si="14"/>
        <v>0.08931910650461292</v>
      </c>
      <c r="K218" s="7">
        <f t="shared" si="12"/>
        <v>0.09520468526116105</v>
      </c>
    </row>
    <row r="219" spans="8:11" ht="15">
      <c r="H219" s="8">
        <f t="shared" si="13"/>
        <v>36.25000000000003</v>
      </c>
      <c r="I219" s="7">
        <f ca="1" t="shared" si="11"/>
        <v>-0.9874367531309058</v>
      </c>
      <c r="J219" s="9">
        <f t="shared" si="14"/>
        <v>0.08898210374533756</v>
      </c>
      <c r="K219" s="7">
        <f t="shared" si="12"/>
        <v>0.094185097073305</v>
      </c>
    </row>
    <row r="220" spans="8:11" ht="15">
      <c r="H220" s="8">
        <f t="shared" si="13"/>
        <v>36.41666666666669</v>
      </c>
      <c r="I220" s="7">
        <f ca="1" t="shared" si="11"/>
        <v>2.378216096603773</v>
      </c>
      <c r="J220" s="9">
        <f t="shared" si="14"/>
        <v>0.0886476368411047</v>
      </c>
      <c r="K220" s="7">
        <f t="shared" si="12"/>
        <v>0.07714597180151643</v>
      </c>
    </row>
    <row r="221" spans="8:11" ht="15">
      <c r="H221" s="8">
        <f t="shared" si="13"/>
        <v>36.58333333333336</v>
      </c>
      <c r="I221" s="7">
        <f ca="1" t="shared" si="11"/>
        <v>-1.2826399343208128</v>
      </c>
      <c r="J221" s="9">
        <f t="shared" si="14"/>
        <v>0.08831567725900406</v>
      </c>
      <c r="K221" s="7">
        <f t="shared" si="12"/>
        <v>0.09509273177870291</v>
      </c>
    </row>
    <row r="222" spans="8:11" ht="15">
      <c r="H222" s="8">
        <f t="shared" si="13"/>
        <v>36.75000000000002</v>
      </c>
      <c r="I222" s="7">
        <f ca="1" t="shared" si="11"/>
        <v>0.5889403735047944</v>
      </c>
      <c r="J222" s="9">
        <f t="shared" si="14"/>
        <v>0.0879861968927858</v>
      </c>
      <c r="K222" s="7">
        <f t="shared" si="12"/>
        <v>0.08502581470484608</v>
      </c>
    </row>
    <row r="223" spans="8:11" ht="15">
      <c r="H223" s="8">
        <f t="shared" si="13"/>
        <v>36.916666666666686</v>
      </c>
      <c r="I223" s="7">
        <f ca="1" t="shared" si="11"/>
        <v>-0.6699342628058833</v>
      </c>
      <c r="J223" s="9">
        <f t="shared" si="14"/>
        <v>0.08765916805491233</v>
      </c>
      <c r="K223" s="7">
        <f t="shared" si="12"/>
        <v>0.09112665844278375</v>
      </c>
    </row>
    <row r="224" spans="8:11" ht="15">
      <c r="H224" s="8">
        <f t="shared" si="13"/>
        <v>37.08333333333335</v>
      </c>
      <c r="I224" s="7">
        <f ca="1" t="shared" si="11"/>
        <v>-0.979958264423056</v>
      </c>
      <c r="J224" s="9">
        <f t="shared" si="14"/>
        <v>0.08733456346878715</v>
      </c>
      <c r="K224" s="7">
        <f t="shared" si="12"/>
        <v>0.09243493560113646</v>
      </c>
    </row>
    <row r="225" spans="8:11" ht="15">
      <c r="H225" s="8">
        <f t="shared" si="13"/>
        <v>37.250000000000014</v>
      </c>
      <c r="I225" s="7">
        <f ca="1" t="shared" si="11"/>
        <v>-0.21945689911850602</v>
      </c>
      <c r="J225" s="9">
        <f t="shared" si="14"/>
        <v>0.08701235626115626</v>
      </c>
      <c r="K225" s="7">
        <f t="shared" si="12"/>
        <v>0.08813000276683784</v>
      </c>
    </row>
    <row r="226" spans="8:11" ht="15">
      <c r="H226" s="8">
        <f t="shared" si="13"/>
        <v>37.41666666666668</v>
      </c>
      <c r="I226" s="7">
        <f ca="1" t="shared" si="11"/>
        <v>1.5346114823283092</v>
      </c>
      <c r="J226" s="9">
        <f t="shared" si="14"/>
        <v>0.08669251995467754</v>
      </c>
      <c r="K226" s="7">
        <f t="shared" si="12"/>
        <v>0.07922529532112818</v>
      </c>
    </row>
    <row r="227" spans="8:11" ht="15">
      <c r="H227" s="8">
        <f t="shared" si="13"/>
        <v>37.58333333333334</v>
      </c>
      <c r="I227" s="7">
        <f ca="1" t="shared" si="11"/>
        <v>-1.6550948467873736</v>
      </c>
      <c r="J227" s="9">
        <f t="shared" si="14"/>
        <v>0.08637502846065383</v>
      </c>
      <c r="K227" s="7">
        <f t="shared" si="12"/>
        <v>0.0950791010165267</v>
      </c>
    </row>
    <row r="228" spans="8:11" ht="15">
      <c r="H228" s="8">
        <f t="shared" si="13"/>
        <v>37.75000000000001</v>
      </c>
      <c r="I228" s="7">
        <f ca="1" t="shared" si="11"/>
        <v>0.2277654891248136</v>
      </c>
      <c r="J228" s="9">
        <f t="shared" si="14"/>
        <v>0.08605985607192562</v>
      </c>
      <c r="K228" s="7">
        <f t="shared" si="12"/>
        <v>0.08492081015496833</v>
      </c>
    </row>
    <row r="229" spans="8:11" ht="15">
      <c r="H229" s="8">
        <f t="shared" si="13"/>
        <v>37.91666666666667</v>
      </c>
      <c r="I229" s="7">
        <f ca="1" t="shared" si="11"/>
        <v>-1.2519424894835973</v>
      </c>
      <c r="J229" s="9">
        <f t="shared" si="14"/>
        <v>0.0857469774559191</v>
      </c>
      <c r="K229" s="7">
        <f t="shared" si="12"/>
        <v>0.0922319384141932</v>
      </c>
    </row>
    <row r="230" spans="8:11" ht="15">
      <c r="H230" s="8">
        <f t="shared" si="13"/>
        <v>38.083333333333336</v>
      </c>
      <c r="I230" s="7">
        <f ca="1" t="shared" si="11"/>
        <v>0.9980101567110697</v>
      </c>
      <c r="J230" s="9">
        <f t="shared" si="14"/>
        <v>0.08543636764784573</v>
      </c>
      <c r="K230" s="7">
        <f t="shared" si="12"/>
        <v>0.0805614381128889</v>
      </c>
    </row>
    <row r="231" spans="8:11" ht="15">
      <c r="H231" s="8">
        <f t="shared" si="13"/>
        <v>38.25</v>
      </c>
      <c r="I231" s="7">
        <f ca="1" t="shared" si="11"/>
        <v>-0.5395235967288221</v>
      </c>
      <c r="J231" s="9">
        <f t="shared" si="14"/>
        <v>0.08512800204404952</v>
      </c>
      <c r="K231" s="7">
        <f t="shared" si="12"/>
        <v>0.08785969190510698</v>
      </c>
    </row>
    <row r="232" spans="8:11" ht="15">
      <c r="H232" s="8">
        <f t="shared" si="13"/>
        <v>38.416666666666664</v>
      </c>
      <c r="I232" s="7">
        <f ca="1" t="shared" si="11"/>
        <v>0.043571796858577594</v>
      </c>
      <c r="J232" s="9">
        <f t="shared" si="14"/>
        <v>0.08482185639549816</v>
      </c>
      <c r="K232" s="7">
        <f t="shared" si="12"/>
        <v>0.084604943599822</v>
      </c>
    </row>
    <row r="233" spans="8:11" ht="15">
      <c r="H233" s="8">
        <f t="shared" si="13"/>
        <v>38.58333333333333</v>
      </c>
      <c r="I233" s="7">
        <f ca="1" t="shared" si="11"/>
        <v>0.035521210271584266</v>
      </c>
      <c r="J233" s="9">
        <f t="shared" si="14"/>
        <v>0.08451790680141454</v>
      </c>
      <c r="K233" s="7">
        <f t="shared" si="12"/>
        <v>0.0843414341907793</v>
      </c>
    </row>
    <row r="234" spans="8:11" ht="15">
      <c r="H234" s="8">
        <f t="shared" si="13"/>
        <v>38.74999999999999</v>
      </c>
      <c r="I234" s="7">
        <f ca="1" t="shared" si="11"/>
        <v>-1.0406459777475026</v>
      </c>
      <c r="J234" s="9">
        <f t="shared" si="14"/>
        <v>0.08421612970304494</v>
      </c>
      <c r="K234" s="7">
        <f t="shared" si="12"/>
        <v>0.0895164954587824</v>
      </c>
    </row>
    <row r="235" spans="8:11" ht="15">
      <c r="H235" s="8">
        <f t="shared" si="13"/>
        <v>38.91666666666666</v>
      </c>
      <c r="I235" s="7">
        <f ca="1" t="shared" si="11"/>
        <v>1.6105017391463399</v>
      </c>
      <c r="J235" s="9">
        <f t="shared" si="14"/>
        <v>0.0839165018775608</v>
      </c>
      <c r="K235" s="7">
        <f t="shared" si="12"/>
        <v>0.07625109969636747</v>
      </c>
    </row>
    <row r="236" spans="8:11" ht="15">
      <c r="H236" s="8">
        <f t="shared" si="13"/>
        <v>39.08333333333332</v>
      </c>
      <c r="I236" s="7">
        <f ca="1" t="shared" si="11"/>
        <v>0.741070297893166</v>
      </c>
      <c r="J236" s="9">
        <f t="shared" si="14"/>
        <v>0.08361900043209035</v>
      </c>
      <c r="K236" s="7">
        <f t="shared" si="12"/>
        <v>0.08002476847282029</v>
      </c>
    </row>
    <row r="237" spans="8:11" ht="15">
      <c r="H237" s="8">
        <f t="shared" si="13"/>
        <v>39.249999999999986</v>
      </c>
      <c r="I237" s="7">
        <f ca="1" t="shared" si="11"/>
        <v>0.022876224075749282</v>
      </c>
      <c r="J237" s="9">
        <f t="shared" si="14"/>
        <v>0.0833236027978771</v>
      </c>
      <c r="K237" s="7">
        <f t="shared" si="12"/>
        <v>0.08321091980605252</v>
      </c>
    </row>
    <row r="238" spans="8:11" ht="15">
      <c r="H238" s="8">
        <f t="shared" si="13"/>
        <v>39.41666666666665</v>
      </c>
      <c r="I238" s="7">
        <f ca="1" t="shared" si="11"/>
        <v>-1.7144963223847896</v>
      </c>
      <c r="J238" s="9">
        <f t="shared" si="14"/>
        <v>0.08303028672456216</v>
      </c>
      <c r="K238" s="7">
        <f t="shared" si="12"/>
        <v>0.09183670140639506</v>
      </c>
    </row>
    <row r="239" spans="8:11" ht="15">
      <c r="H239" s="8">
        <f t="shared" si="13"/>
        <v>39.583333333333314</v>
      </c>
      <c r="I239" s="7">
        <f ca="1" t="shared" si="11"/>
        <v>0.127304476623263</v>
      </c>
      <c r="J239" s="9">
        <f t="shared" si="14"/>
        <v>0.08273903027458708</v>
      </c>
      <c r="K239" s="7">
        <f t="shared" si="12"/>
        <v>0.0821162970565977</v>
      </c>
    </row>
    <row r="240" spans="8:11" ht="15">
      <c r="H240" s="8">
        <f t="shared" si="13"/>
        <v>39.74999999999998</v>
      </c>
      <c r="I240" s="7">
        <f ca="1" t="shared" si="11"/>
        <v>-0.39454819847729783</v>
      </c>
      <c r="J240" s="9">
        <f t="shared" si="14"/>
        <v>0.08244981181771444</v>
      </c>
      <c r="K240" s="7">
        <f t="shared" si="12"/>
        <v>0.08440081838768808</v>
      </c>
    </row>
    <row r="241" spans="8:11" ht="15">
      <c r="H241" s="8">
        <f t="shared" si="13"/>
        <v>39.91666666666664</v>
      </c>
      <c r="I241" s="7">
        <f ca="1" t="shared" si="11"/>
        <v>-0.06010482092875455</v>
      </c>
      <c r="J241" s="9">
        <f t="shared" si="14"/>
        <v>0.0821626100256632</v>
      </c>
      <c r="K241" s="7">
        <f t="shared" si="12"/>
        <v>0.08245672237472398</v>
      </c>
    </row>
    <row r="242" spans="8:11" ht="15">
      <c r="H242" s="8">
        <f t="shared" si="13"/>
        <v>40.08333333333331</v>
      </c>
      <c r="I242" s="7">
        <f ca="1" t="shared" si="11"/>
        <v>0.9814740260311423</v>
      </c>
      <c r="J242" s="9">
        <f t="shared" si="14"/>
        <v>0.08187740386685617</v>
      </c>
      <c r="K242" s="7">
        <f t="shared" si="12"/>
        <v>0.07720563657738896</v>
      </c>
    </row>
    <row r="243" spans="8:11" ht="15">
      <c r="H243" s="8">
        <f t="shared" si="13"/>
        <v>40.24999999999997</v>
      </c>
      <c r="I243" s="7">
        <f ca="1" t="shared" si="11"/>
        <v>-0.6858191230083528</v>
      </c>
      <c r="J243" s="9">
        <f t="shared" si="14"/>
        <v>0.08159417260127663</v>
      </c>
      <c r="K243" s="7">
        <f t="shared" si="12"/>
        <v>0.08498846319043803</v>
      </c>
    </row>
    <row r="244" spans="8:11" ht="15">
      <c r="H244" s="8">
        <f t="shared" si="13"/>
        <v>40.416666666666636</v>
      </c>
      <c r="I244" s="7">
        <f ca="1" t="shared" si="11"/>
        <v>0.5829622522893954</v>
      </c>
      <c r="J244" s="9">
        <f t="shared" si="14"/>
        <v>0.08131289577543173</v>
      </c>
      <c r="K244" s="7">
        <f t="shared" si="12"/>
        <v>0.07852282171689468</v>
      </c>
    </row>
    <row r="245" spans="8:11" ht="15">
      <c r="H245" s="8">
        <f t="shared" si="13"/>
        <v>40.5833333333333</v>
      </c>
      <c r="I245" s="7">
        <f ca="1" t="shared" si="11"/>
        <v>0.3821754057196701</v>
      </c>
      <c r="J245" s="9">
        <f t="shared" si="14"/>
        <v>0.0810335532174199</v>
      </c>
      <c r="K245" s="7">
        <f t="shared" si="12"/>
        <v>0.07919929839784806</v>
      </c>
    </row>
    <row r="246" spans="8:11" ht="15">
      <c r="H246" s="8">
        <f t="shared" si="13"/>
        <v>40.749999999999964</v>
      </c>
      <c r="I246" s="7">
        <f ca="1" t="shared" si="11"/>
        <v>-1.0854480491999863</v>
      </c>
      <c r="J246" s="9">
        <f t="shared" si="14"/>
        <v>0.08075612503209982</v>
      </c>
      <c r="K246" s="7">
        <f t="shared" si="12"/>
        <v>0.08614849123517498</v>
      </c>
    </row>
    <row r="247" spans="8:11" ht="15">
      <c r="H247" s="8">
        <f t="shared" si="13"/>
        <v>40.91666666666663</v>
      </c>
      <c r="I247" s="7">
        <f ca="1" t="shared" si="11"/>
        <v>1.2002833237260209</v>
      </c>
      <c r="J247" s="9">
        <f t="shared" si="14"/>
        <v>0.08048059159635865</v>
      </c>
      <c r="K247" s="7">
        <f t="shared" si="12"/>
        <v>0.07485615462613375</v>
      </c>
    </row>
    <row r="248" spans="8:11" ht="15">
      <c r="H248" s="8">
        <f t="shared" si="13"/>
        <v>41.08333333333329</v>
      </c>
      <c r="I248" s="7">
        <f ca="1" t="shared" si="11"/>
        <v>1.1071106550347745</v>
      </c>
      <c r="J248" s="9">
        <f t="shared" si="14"/>
        <v>0.08020693355447686</v>
      </c>
      <c r="K248" s="7">
        <f t="shared" si="12"/>
        <v>0.07501811468073413</v>
      </c>
    </row>
    <row r="249" spans="8:11" ht="15">
      <c r="H249" s="8">
        <f t="shared" si="13"/>
        <v>41.24999999999996</v>
      </c>
      <c r="I249" s="7">
        <f ca="1" t="shared" si="11"/>
        <v>-0.34401304021214607</v>
      </c>
      <c r="J249" s="9">
        <f t="shared" si="14"/>
        <v>0.07993513181358773</v>
      </c>
      <c r="K249" s="7">
        <f t="shared" si="12"/>
        <v>0.081602207941589</v>
      </c>
    </row>
    <row r="250" spans="8:11" ht="15">
      <c r="H250" s="8">
        <f t="shared" si="13"/>
        <v>41.41666666666662</v>
      </c>
      <c r="I250" s="7">
        <f ca="1" t="shared" si="11"/>
        <v>0.26870078030554934</v>
      </c>
      <c r="J250" s="9">
        <f t="shared" si="14"/>
        <v>0.07966516753922892</v>
      </c>
      <c r="K250" s="7">
        <f t="shared" si="12"/>
        <v>0.07838519182334412</v>
      </c>
    </row>
    <row r="251" spans="8:11" ht="15">
      <c r="H251" s="8">
        <f t="shared" si="13"/>
        <v>41.583333333333286</v>
      </c>
      <c r="I251" s="7">
        <f ca="1" t="shared" si="11"/>
        <v>-0.955689018836603</v>
      </c>
      <c r="J251" s="9">
        <f t="shared" si="14"/>
        <v>0.0793970221509842</v>
      </c>
      <c r="K251" s="7">
        <f t="shared" si="12"/>
        <v>0.08408050256221224</v>
      </c>
    </row>
    <row r="252" spans="8:11" ht="15">
      <c r="H252" s="8">
        <f t="shared" si="13"/>
        <v>41.74999999999995</v>
      </c>
      <c r="I252" s="7">
        <f ca="1" t="shared" si="11"/>
        <v>-1.1256623120003146</v>
      </c>
      <c r="J252" s="9">
        <f t="shared" si="14"/>
        <v>0.07913067731821305</v>
      </c>
      <c r="K252" s="7">
        <f t="shared" si="12"/>
        <v>0.08465959727416912</v>
      </c>
    </row>
    <row r="253" spans="8:11" ht="15">
      <c r="H253" s="8">
        <f t="shared" si="13"/>
        <v>41.916666666666615</v>
      </c>
      <c r="I253" s="7">
        <f ca="1" t="shared" si="11"/>
        <v>-0.46084404054802086</v>
      </c>
      <c r="J253" s="9">
        <f t="shared" si="14"/>
        <v>0.07886611495586625</v>
      </c>
      <c r="K253" s="7">
        <f t="shared" si="12"/>
        <v>0.08108773168817038</v>
      </c>
    </row>
    <row r="254" spans="8:11" ht="15">
      <c r="H254" s="8">
        <f t="shared" si="13"/>
        <v>42.08333333333328</v>
      </c>
      <c r="I254" s="7">
        <f ca="1" t="shared" si="11"/>
        <v>-0.09313686157177337</v>
      </c>
      <c r="J254" s="9">
        <f t="shared" si="14"/>
        <v>0.07860331722038517</v>
      </c>
      <c r="K254" s="7">
        <f t="shared" si="12"/>
        <v>0.0790473526545667</v>
      </c>
    </row>
    <row r="255" spans="8:11" ht="15">
      <c r="H255" s="8">
        <f t="shared" si="13"/>
        <v>42.24999999999994</v>
      </c>
      <c r="I255" s="7">
        <f ca="1" t="shared" si="11"/>
        <v>0.4949346093983641</v>
      </c>
      <c r="J255" s="9">
        <f t="shared" si="14"/>
        <v>0.07834226650568313</v>
      </c>
      <c r="K255" s="7">
        <f t="shared" si="12"/>
        <v>0.07602090427573603</v>
      </c>
    </row>
    <row r="256" spans="8:11" ht="15">
      <c r="H256" s="8">
        <f t="shared" si="13"/>
        <v>42.41666666666661</v>
      </c>
      <c r="I256" s="7">
        <f ca="1" t="shared" si="11"/>
        <v>-1.1481282723141195</v>
      </c>
      <c r="J256" s="9">
        <f t="shared" si="14"/>
        <v>0.0780829454392066</v>
      </c>
      <c r="K256" s="7">
        <f t="shared" si="12"/>
        <v>0.08368026777963347</v>
      </c>
    </row>
    <row r="257" spans="8:11" ht="15">
      <c r="H257" s="8">
        <f t="shared" si="13"/>
        <v>42.58333333333327</v>
      </c>
      <c r="I257" s="7">
        <f ca="1" t="shared" si="11"/>
        <v>0.9987277910632197</v>
      </c>
      <c r="J257" s="9">
        <f t="shared" si="14"/>
        <v>0.07782533687807475</v>
      </c>
      <c r="K257" s="7">
        <f t="shared" si="12"/>
        <v>0.07321564603834314</v>
      </c>
    </row>
    <row r="258" spans="8:11" ht="15">
      <c r="H258" s="8">
        <f t="shared" si="13"/>
        <v>42.749999999999936</v>
      </c>
      <c r="I258" s="7">
        <f aca="true" ca="1" t="shared" si="15" ref="I258:I321">NORMSINV(RAND())</f>
        <v>-0.8488013236653433</v>
      </c>
      <c r="J258" s="9">
        <f t="shared" si="14"/>
        <v>0.07756942390529518</v>
      </c>
      <c r="K258" s="7">
        <f aca="true" t="shared" si="16" ref="K258:K321">((A0/B0)/(((cph+error*$I258)*(A0/(B0*J258*100+C0)+D0)/cph-D0))-C0/B0)/100</f>
        <v>0.08166029031795763</v>
      </c>
    </row>
    <row r="259" spans="8:11" ht="15">
      <c r="H259" s="8">
        <f aca="true" t="shared" si="17" ref="H259:H322">hours/24+H258</f>
        <v>42.9166666666666</v>
      </c>
      <c r="I259" s="7">
        <f ca="1" t="shared" si="15"/>
        <v>-0.15397905463147094</v>
      </c>
      <c r="J259" s="9">
        <f aca="true" t="shared" si="18" ref="J259:J322">IF(AND(H259&gt;tlow,H259&lt;thigh),(J258*500+precip)/500,J258*EXP((-J258*(H259-H258)*(loss+0.1)^1.5)/1000))</f>
        <v>0.07731518982605437</v>
      </c>
      <c r="K259" s="7">
        <f t="shared" si="16"/>
        <v>0.07804320675665746</v>
      </c>
    </row>
    <row r="260" spans="8:11" ht="15">
      <c r="H260" s="8">
        <f t="shared" si="17"/>
        <v>43.083333333333265</v>
      </c>
      <c r="I260" s="7">
        <f ca="1" t="shared" si="15"/>
        <v>0.0974436422868172</v>
      </c>
      <c r="J260" s="9">
        <f t="shared" si="18"/>
        <v>0.0770626181640809</v>
      </c>
      <c r="K260" s="7">
        <f t="shared" si="16"/>
        <v>0.07660561409281481</v>
      </c>
    </row>
    <row r="261" spans="8:11" ht="15">
      <c r="H261" s="8">
        <f t="shared" si="17"/>
        <v>43.24999999999993</v>
      </c>
      <c r="I261" s="7">
        <f ca="1" t="shared" si="15"/>
        <v>1.786934007321343</v>
      </c>
      <c r="J261" s="9">
        <f t="shared" si="18"/>
        <v>0.07681169265808</v>
      </c>
      <c r="K261" s="7">
        <f t="shared" si="16"/>
        <v>0.06877828347038957</v>
      </c>
    </row>
    <row r="262" spans="8:11" ht="15">
      <c r="H262" s="8">
        <f t="shared" si="17"/>
        <v>43.41666666666659</v>
      </c>
      <c r="I262" s="7">
        <f ca="1" t="shared" si="15"/>
        <v>-0.23373951268137</v>
      </c>
      <c r="J262" s="9">
        <f t="shared" si="18"/>
        <v>0.0765623972582376</v>
      </c>
      <c r="K262" s="7">
        <f t="shared" si="16"/>
        <v>0.07766332248977914</v>
      </c>
    </row>
    <row r="263" spans="8:11" ht="15">
      <c r="H263" s="8">
        <f t="shared" si="17"/>
        <v>43.58333333333326</v>
      </c>
      <c r="I263" s="7">
        <f ca="1" t="shared" si="15"/>
        <v>-1.4162249760917094</v>
      </c>
      <c r="J263" s="9">
        <f t="shared" si="18"/>
        <v>0.0763147161227925</v>
      </c>
      <c r="K263" s="7">
        <f t="shared" si="16"/>
        <v>0.08317171451761432</v>
      </c>
    </row>
    <row r="264" spans="8:11" ht="15">
      <c r="H264" s="8">
        <f t="shared" si="17"/>
        <v>43.74999999999992</v>
      </c>
      <c r="I264" s="7">
        <f ca="1" t="shared" si="15"/>
        <v>1.142145611401991</v>
      </c>
      <c r="J264" s="9">
        <f t="shared" si="18"/>
        <v>0.0760686336146749</v>
      </c>
      <c r="K264" s="7">
        <f t="shared" si="16"/>
        <v>0.0708845616426801</v>
      </c>
    </row>
    <row r="265" spans="8:11" ht="15">
      <c r="H265" s="8">
        <f t="shared" si="17"/>
        <v>43.916666666666586</v>
      </c>
      <c r="I265" s="7">
        <f ca="1" t="shared" si="15"/>
        <v>1.4954072133347625</v>
      </c>
      <c r="J265" s="9">
        <f t="shared" si="18"/>
        <v>0.07582413429821001</v>
      </c>
      <c r="K265" s="7">
        <f t="shared" si="16"/>
        <v>0.06910561110377003</v>
      </c>
    </row>
    <row r="266" spans="8:11" ht="15">
      <c r="H266" s="8">
        <f t="shared" si="17"/>
        <v>44.08333333333325</v>
      </c>
      <c r="I266" s="7">
        <f ca="1" t="shared" si="15"/>
        <v>0.18652868282507812</v>
      </c>
      <c r="J266" s="9">
        <f t="shared" si="18"/>
        <v>0.0755812029358851</v>
      </c>
      <c r="K266" s="7">
        <f t="shared" si="16"/>
        <v>0.07471814588052578</v>
      </c>
    </row>
    <row r="267" spans="8:11" ht="15">
      <c r="H267" s="8">
        <f t="shared" si="17"/>
        <v>44.249999999999915</v>
      </c>
      <c r="I267" s="7">
        <f ca="1" t="shared" si="15"/>
        <v>1.4338302364262647</v>
      </c>
      <c r="J267" s="9">
        <f t="shared" si="18"/>
        <v>0.07533982448517873</v>
      </c>
      <c r="K267" s="7">
        <f t="shared" si="16"/>
        <v>0.06891234939616037</v>
      </c>
    </row>
    <row r="268" spans="8:11" ht="15">
      <c r="H268" s="8">
        <f t="shared" si="17"/>
        <v>44.41666666666658</v>
      </c>
      <c r="I268" s="7">
        <f ca="1" t="shared" si="15"/>
        <v>0.6474800806475856</v>
      </c>
      <c r="J268" s="9">
        <f t="shared" si="18"/>
        <v>0.07509998409545057</v>
      </c>
      <c r="K268" s="7">
        <f t="shared" si="16"/>
        <v>0.07214819014470746</v>
      </c>
    </row>
    <row r="269" spans="8:11" ht="15">
      <c r="H269" s="8">
        <f t="shared" si="17"/>
        <v>44.58333333333324</v>
      </c>
      <c r="I269" s="7">
        <f ca="1" t="shared" si="15"/>
        <v>-0.45227451365253923</v>
      </c>
      <c r="J269" s="9">
        <f t="shared" si="18"/>
        <v>0.07486166710489066</v>
      </c>
      <c r="K269" s="7">
        <f t="shared" si="16"/>
        <v>0.07697547059319003</v>
      </c>
    </row>
    <row r="270" spans="8:11" ht="15">
      <c r="H270" s="8">
        <f t="shared" si="17"/>
        <v>44.74999999999991</v>
      </c>
      <c r="I270" s="7">
        <f ca="1" t="shared" si="15"/>
        <v>-0.9476334438985801</v>
      </c>
      <c r="J270" s="9">
        <f t="shared" si="18"/>
        <v>0.07462485903752672</v>
      </c>
      <c r="K270" s="7">
        <f t="shared" si="16"/>
        <v>0.07910023164648827</v>
      </c>
    </row>
    <row r="271" spans="8:11" ht="15">
      <c r="H271" s="8">
        <f t="shared" si="17"/>
        <v>44.91666666666657</v>
      </c>
      <c r="I271" s="7">
        <f ca="1" t="shared" si="15"/>
        <v>-1.3219842806394042</v>
      </c>
      <c r="J271" s="9">
        <f t="shared" si="18"/>
        <v>0.07438954560028811</v>
      </c>
      <c r="K271" s="7">
        <f t="shared" si="16"/>
        <v>0.08068001941430225</v>
      </c>
    </row>
    <row r="272" spans="8:11" ht="15">
      <c r="H272" s="8">
        <f t="shared" si="17"/>
        <v>45.083333333333236</v>
      </c>
      <c r="I272" s="7">
        <f ca="1" t="shared" si="15"/>
        <v>-1.0154035968682917</v>
      </c>
      <c r="J272" s="9">
        <f t="shared" si="18"/>
        <v>0.07415571268012544</v>
      </c>
      <c r="K272" s="7">
        <f t="shared" si="16"/>
        <v>0.07894170244260316</v>
      </c>
    </row>
    <row r="273" spans="8:11" ht="15">
      <c r="H273" s="8">
        <f t="shared" si="17"/>
        <v>45.2499999999999</v>
      </c>
      <c r="I273" s="7">
        <f ca="1" t="shared" si="15"/>
        <v>-0.18820538010694748</v>
      </c>
      <c r="J273" s="9">
        <f t="shared" si="18"/>
        <v>0.07392334634118429</v>
      </c>
      <c r="K273" s="7">
        <f t="shared" si="16"/>
        <v>0.07479095457099415</v>
      </c>
    </row>
    <row r="274" spans="8:11" ht="15">
      <c r="H274" s="8">
        <f t="shared" si="17"/>
        <v>45.416666666666565</v>
      </c>
      <c r="I274" s="7">
        <f ca="1" t="shared" si="15"/>
        <v>-0.36754381470073394</v>
      </c>
      <c r="J274" s="9">
        <f t="shared" si="18"/>
        <v>0.07369243282203217</v>
      </c>
      <c r="K274" s="7">
        <f t="shared" si="16"/>
        <v>0.0753911641515785</v>
      </c>
    </row>
    <row r="275" spans="8:11" ht="15">
      <c r="H275" s="8">
        <f t="shared" si="17"/>
        <v>45.58333333333323</v>
      </c>
      <c r="I275" s="7">
        <f ca="1" t="shared" si="15"/>
        <v>1.2850597272863462</v>
      </c>
      <c r="J275" s="9">
        <f t="shared" si="18"/>
        <v>0.07346295853293729</v>
      </c>
      <c r="K275" s="7">
        <f t="shared" si="16"/>
        <v>0.06776467708283665</v>
      </c>
    </row>
    <row r="276" spans="8:11" ht="15">
      <c r="H276" s="8">
        <f t="shared" si="17"/>
        <v>45.74999999999989</v>
      </c>
      <c r="I276" s="7">
        <f ca="1" t="shared" si="15"/>
        <v>1.4702535432614536</v>
      </c>
      <c r="J276" s="9">
        <f t="shared" si="18"/>
        <v>0.07323491005319825</v>
      </c>
      <c r="K276" s="7">
        <f t="shared" si="16"/>
        <v>0.06675507938051112</v>
      </c>
    </row>
    <row r="277" spans="8:11" ht="15">
      <c r="H277" s="8">
        <f t="shared" si="17"/>
        <v>45.91666666666656</v>
      </c>
      <c r="I277" s="7">
        <f ca="1" t="shared" si="15"/>
        <v>-1.431339001007208</v>
      </c>
      <c r="J277" s="9">
        <f t="shared" si="18"/>
        <v>0.07300827412852331</v>
      </c>
      <c r="K277" s="7">
        <f t="shared" si="16"/>
        <v>0.07976420538830929</v>
      </c>
    </row>
    <row r="278" spans="8:11" ht="15">
      <c r="H278" s="8">
        <f t="shared" si="17"/>
        <v>46.08333333333322</v>
      </c>
      <c r="I278" s="7">
        <f ca="1" t="shared" si="15"/>
        <v>-1.4468555473943323</v>
      </c>
      <c r="J278" s="9">
        <f t="shared" si="18"/>
        <v>0.07278303766845835</v>
      </c>
      <c r="K278" s="7">
        <f t="shared" si="16"/>
        <v>0.0796027556490752</v>
      </c>
    </row>
    <row r="279" spans="8:11" ht="15">
      <c r="H279" s="8">
        <f t="shared" si="17"/>
        <v>46.249999999999886</v>
      </c>
      <c r="I279" s="7">
        <f ca="1" t="shared" si="15"/>
        <v>0.2400404668548884</v>
      </c>
      <c r="J279" s="9">
        <f t="shared" si="18"/>
        <v>0.07255918774386239</v>
      </c>
      <c r="K279" s="7">
        <f t="shared" si="16"/>
        <v>0.07147560056733145</v>
      </c>
    </row>
    <row r="280" spans="8:11" ht="15">
      <c r="H280" s="8">
        <f t="shared" si="17"/>
        <v>46.41666666666655</v>
      </c>
      <c r="I280" s="7">
        <f ca="1" t="shared" si="15"/>
        <v>2.7616994810515827</v>
      </c>
      <c r="J280" s="9">
        <f t="shared" si="18"/>
        <v>0.07233671158442959</v>
      </c>
      <c r="K280" s="7">
        <f t="shared" si="16"/>
        <v>0.060603018026375535</v>
      </c>
    </row>
    <row r="281" spans="8:11" ht="15">
      <c r="H281" s="8">
        <f t="shared" si="17"/>
        <v>46.583333333333215</v>
      </c>
      <c r="I281" s="7">
        <f ca="1" t="shared" si="15"/>
        <v>0.395543252828114</v>
      </c>
      <c r="J281" s="9">
        <f t="shared" si="18"/>
        <v>0.07211559657625692</v>
      </c>
      <c r="K281" s="7">
        <f t="shared" si="16"/>
        <v>0.07034282902282608</v>
      </c>
    </row>
    <row r="282" spans="8:11" ht="15">
      <c r="H282" s="8">
        <f t="shared" si="17"/>
        <v>46.74999999999988</v>
      </c>
      <c r="I282" s="7">
        <f ca="1" t="shared" si="15"/>
        <v>0.7223930217880836</v>
      </c>
      <c r="J282" s="9">
        <f t="shared" si="18"/>
        <v>0.07189583025945634</v>
      </c>
      <c r="K282" s="7">
        <f t="shared" si="16"/>
        <v>0.06868879825277191</v>
      </c>
    </row>
    <row r="283" spans="8:11" ht="15">
      <c r="H283" s="8">
        <f t="shared" si="17"/>
        <v>46.91666666666654</v>
      </c>
      <c r="I283" s="7">
        <f ca="1" t="shared" si="15"/>
        <v>-1.0666754365113418</v>
      </c>
      <c r="J283" s="9">
        <f t="shared" si="18"/>
        <v>0.07167740032581055</v>
      </c>
      <c r="K283" s="7">
        <f t="shared" si="16"/>
        <v>0.07661445180771614</v>
      </c>
    </row>
    <row r="284" spans="8:11" ht="15">
      <c r="H284" s="8">
        <f t="shared" si="17"/>
        <v>47.08333333333321</v>
      </c>
      <c r="I284" s="7">
        <f ca="1" t="shared" si="15"/>
        <v>0.8400816430608014</v>
      </c>
      <c r="J284" s="9">
        <f t="shared" si="18"/>
        <v>0.07146029461647152</v>
      </c>
      <c r="K284" s="7">
        <f t="shared" si="16"/>
        <v>0.06775376627238863</v>
      </c>
    </row>
    <row r="285" spans="8:11" ht="15">
      <c r="H285" s="8">
        <f t="shared" si="17"/>
        <v>47.24999999999987</v>
      </c>
      <c r="I285" s="7">
        <f ca="1" t="shared" si="15"/>
        <v>-0.010426489678686077</v>
      </c>
      <c r="J285" s="9">
        <f t="shared" si="18"/>
        <v>0.07124450111970078</v>
      </c>
      <c r="K285" s="7">
        <f t="shared" si="16"/>
        <v>0.07129136904843314</v>
      </c>
    </row>
    <row r="286" spans="8:11" ht="15">
      <c r="H286" s="8">
        <f t="shared" si="17"/>
        <v>47.416666666666536</v>
      </c>
      <c r="I286" s="7">
        <f ca="1" t="shared" si="15"/>
        <v>-0.07341016949311402</v>
      </c>
      <c r="J286" s="9">
        <f t="shared" si="18"/>
        <v>0.07103000796865064</v>
      </c>
      <c r="K286" s="7">
        <f t="shared" si="16"/>
        <v>0.07135993868152835</v>
      </c>
    </row>
    <row r="287" spans="8:11" ht="15">
      <c r="H287" s="8">
        <f t="shared" si="17"/>
        <v>47.5833333333332</v>
      </c>
      <c r="I287" s="7">
        <f ca="1" t="shared" si="15"/>
        <v>-0.3304587356532358</v>
      </c>
      <c r="J287" s="9">
        <f t="shared" si="18"/>
        <v>0.0708168034391854</v>
      </c>
      <c r="K287" s="7">
        <f t="shared" si="16"/>
        <v>0.07230876983274818</v>
      </c>
    </row>
    <row r="288" spans="8:11" ht="15">
      <c r="H288" s="8">
        <f t="shared" si="17"/>
        <v>47.749999999999865</v>
      </c>
      <c r="I288" s="7">
        <f ca="1" t="shared" si="15"/>
        <v>-1.3652003791252794</v>
      </c>
      <c r="J288" s="9">
        <f t="shared" si="18"/>
        <v>0.07060487594774183</v>
      </c>
      <c r="K288" s="7">
        <f t="shared" si="16"/>
        <v>0.0769167995467667</v>
      </c>
    </row>
    <row r="289" spans="8:11" ht="15">
      <c r="H289" s="8">
        <f t="shared" si="17"/>
        <v>47.91666666666653</v>
      </c>
      <c r="I289" s="7">
        <f ca="1" t="shared" si="15"/>
        <v>-1.305681920254329</v>
      </c>
      <c r="J289" s="9">
        <f t="shared" si="18"/>
        <v>0.07039421404922802</v>
      </c>
      <c r="K289" s="7">
        <f t="shared" si="16"/>
        <v>0.07641193328091749</v>
      </c>
    </row>
    <row r="290" spans="8:11" ht="15">
      <c r="H290" s="8">
        <f t="shared" si="17"/>
        <v>48.083333333333194</v>
      </c>
      <c r="I290" s="7">
        <f ca="1" t="shared" si="15"/>
        <v>0.13905965187257902</v>
      </c>
      <c r="J290" s="9">
        <f t="shared" si="18"/>
        <v>0.07018480643495978</v>
      </c>
      <c r="K290" s="7">
        <f t="shared" si="16"/>
        <v>0.0695671320289943</v>
      </c>
    </row>
    <row r="291" spans="8:11" ht="15">
      <c r="H291" s="8">
        <f t="shared" si="17"/>
        <v>48.24999999999986</v>
      </c>
      <c r="I291" s="7">
        <f ca="1" t="shared" si="15"/>
        <v>-1.1240717741368274</v>
      </c>
      <c r="J291" s="9">
        <f t="shared" si="18"/>
        <v>0.06997664193063388</v>
      </c>
      <c r="K291" s="7">
        <f t="shared" si="16"/>
        <v>0.07511696819446577</v>
      </c>
    </row>
    <row r="292" spans="8:11" ht="15">
      <c r="H292" s="8">
        <f t="shared" si="17"/>
        <v>48.41666666666652</v>
      </c>
      <c r="I292" s="7">
        <f ca="1" t="shared" si="15"/>
        <v>-0.741882852093074</v>
      </c>
      <c r="J292" s="9">
        <f t="shared" si="18"/>
        <v>0.06976970949433733</v>
      </c>
      <c r="K292" s="7">
        <f t="shared" si="16"/>
        <v>0.07312504173713939</v>
      </c>
    </row>
    <row r="293" spans="8:11" ht="15">
      <c r="H293" s="8">
        <f t="shared" si="17"/>
        <v>48.58333333333319</v>
      </c>
      <c r="I293" s="7">
        <f ca="1" t="shared" si="15"/>
        <v>-0.21983450395185855</v>
      </c>
      <c r="J293" s="9">
        <f t="shared" si="18"/>
        <v>0.06956399821459192</v>
      </c>
      <c r="K293" s="7">
        <f t="shared" si="16"/>
        <v>0.07054411104263508</v>
      </c>
    </row>
    <row r="294" spans="8:11" ht="15">
      <c r="H294" s="8">
        <f t="shared" si="17"/>
        <v>48.74999999999985</v>
      </c>
      <c r="I294" s="7">
        <f ca="1" t="shared" si="15"/>
        <v>0.07478977803226347</v>
      </c>
      <c r="J294" s="9">
        <f t="shared" si="18"/>
        <v>0.06935949730843334</v>
      </c>
      <c r="K294" s="7">
        <f t="shared" si="16"/>
        <v>0.06902894409594865</v>
      </c>
    </row>
    <row r="295" spans="8:11" ht="15">
      <c r="H295" s="8">
        <f t="shared" si="17"/>
        <v>48.916666666666515</v>
      </c>
      <c r="I295" s="7">
        <f ca="1" t="shared" si="15"/>
        <v>1.1555375692442933</v>
      </c>
      <c r="J295" s="9">
        <f t="shared" si="18"/>
        <v>0.0691561961195242</v>
      </c>
      <c r="K295" s="7">
        <f t="shared" si="16"/>
        <v>0.0641858759006336</v>
      </c>
    </row>
    <row r="296" spans="8:11" ht="15">
      <c r="H296" s="8">
        <f t="shared" si="17"/>
        <v>49.08333333333318</v>
      </c>
      <c r="I296" s="7">
        <f ca="1" t="shared" si="15"/>
        <v>-0.6563856728894542</v>
      </c>
      <c r="J296" s="9">
        <f t="shared" si="18"/>
        <v>0.06895408411630012</v>
      </c>
      <c r="K296" s="7">
        <f t="shared" si="16"/>
        <v>0.07189738600548846</v>
      </c>
    </row>
    <row r="297" spans="8:11" ht="15">
      <c r="H297" s="8">
        <f t="shared" si="17"/>
        <v>49.249999999999844</v>
      </c>
      <c r="I297" s="7">
        <f ca="1" t="shared" si="15"/>
        <v>0.5262004153274369</v>
      </c>
      <c r="J297" s="9">
        <f t="shared" si="18"/>
        <v>0.06875315089014838</v>
      </c>
      <c r="K297" s="7">
        <f t="shared" si="16"/>
        <v>0.0664633445167053</v>
      </c>
    </row>
    <row r="298" spans="8:11" ht="15">
      <c r="H298" s="8">
        <f t="shared" si="17"/>
        <v>49.41666666666651</v>
      </c>
      <c r="I298" s="7">
        <f ca="1" t="shared" si="15"/>
        <v>-1.1621802892418414</v>
      </c>
      <c r="J298" s="9">
        <f t="shared" si="18"/>
        <v>0.06855338615361838</v>
      </c>
      <c r="K298" s="7">
        <f t="shared" si="16"/>
        <v>0.07381286112326087</v>
      </c>
    </row>
    <row r="299" spans="8:11" ht="15">
      <c r="H299" s="8">
        <f t="shared" si="17"/>
        <v>49.58333333333317</v>
      </c>
      <c r="I299" s="7">
        <f ca="1" t="shared" si="15"/>
        <v>-0.17885476500817027</v>
      </c>
      <c r="J299" s="9">
        <f t="shared" si="18"/>
        <v>0.06835477973866316</v>
      </c>
      <c r="K299" s="7">
        <f t="shared" si="16"/>
        <v>0.06914379024160035</v>
      </c>
    </row>
    <row r="300" spans="8:11" ht="15">
      <c r="H300" s="8">
        <f t="shared" si="17"/>
        <v>49.74999999999984</v>
      </c>
      <c r="I300" s="7">
        <f ca="1" t="shared" si="15"/>
        <v>-1.2527056813686142</v>
      </c>
      <c r="J300" s="9">
        <f t="shared" si="18"/>
        <v>0.06815732159491172</v>
      </c>
      <c r="K300" s="7">
        <f t="shared" si="16"/>
        <v>0.07382111746259948</v>
      </c>
    </row>
    <row r="301" spans="8:11" ht="15">
      <c r="H301" s="8">
        <f t="shared" si="17"/>
        <v>49.9166666666665</v>
      </c>
      <c r="I301" s="7">
        <f ca="1" t="shared" si="15"/>
        <v>0.5103813764879768</v>
      </c>
      <c r="J301" s="9">
        <f t="shared" si="18"/>
        <v>0.06796100178797095</v>
      </c>
      <c r="K301" s="7">
        <f t="shared" si="16"/>
        <v>0.06575309340003471</v>
      </c>
    </row>
    <row r="302" spans="8:11" ht="15">
      <c r="H302" s="8">
        <f t="shared" si="17"/>
        <v>50.083333333333165</v>
      </c>
      <c r="I302" s="7">
        <f ca="1" t="shared" si="15"/>
        <v>0.3093847908220815</v>
      </c>
      <c r="J302" s="9">
        <f t="shared" si="18"/>
        <v>0.06776581049775708</v>
      </c>
      <c r="K302" s="7">
        <f t="shared" si="16"/>
        <v>0.0664231081812225</v>
      </c>
    </row>
    <row r="303" spans="8:11" ht="15">
      <c r="H303" s="8">
        <f t="shared" si="17"/>
        <v>50.24999999999983</v>
      </c>
      <c r="I303" s="7">
        <f ca="1" t="shared" si="15"/>
        <v>1.477729518948117</v>
      </c>
      <c r="J303" s="9">
        <f t="shared" si="18"/>
        <v>0.06757173801685587</v>
      </c>
      <c r="K303" s="7">
        <f t="shared" si="16"/>
        <v>0.06134114024946282</v>
      </c>
    </row>
    <row r="304" spans="8:11" ht="15">
      <c r="H304" s="8">
        <f t="shared" si="17"/>
        <v>50.416666666666494</v>
      </c>
      <c r="I304" s="7">
        <f ca="1" t="shared" si="15"/>
        <v>-1.7417788394285099</v>
      </c>
      <c r="J304" s="9">
        <f t="shared" si="18"/>
        <v>0.06737877474891081</v>
      </c>
      <c r="K304" s="7">
        <f t="shared" si="16"/>
        <v>0.07530002462321715</v>
      </c>
    </row>
    <row r="305" spans="8:11" ht="15">
      <c r="H305" s="8">
        <f t="shared" si="17"/>
        <v>50.58333333333316</v>
      </c>
      <c r="I305" s="7">
        <f ca="1" t="shared" si="15"/>
        <v>0.7003174178702103</v>
      </c>
      <c r="J305" s="9">
        <f t="shared" si="18"/>
        <v>0.06718691120703905</v>
      </c>
      <c r="K305" s="7">
        <f t="shared" si="16"/>
        <v>0.06418935045855033</v>
      </c>
    </row>
    <row r="306" spans="8:11" ht="15">
      <c r="H306" s="8">
        <f t="shared" si="17"/>
        <v>50.74999999999982</v>
      </c>
      <c r="I306" s="7">
        <f ca="1" t="shared" si="15"/>
        <v>-0.3765109532406371</v>
      </c>
      <c r="J306" s="9">
        <f t="shared" si="18"/>
        <v>0.06699613801227436</v>
      </c>
      <c r="K306" s="7">
        <f t="shared" si="16"/>
        <v>0.0686470037178319</v>
      </c>
    </row>
    <row r="307" spans="8:11" ht="15">
      <c r="H307" s="8">
        <f t="shared" si="17"/>
        <v>50.91666666666649</v>
      </c>
      <c r="I307" s="7">
        <f ca="1" t="shared" si="15"/>
        <v>0.5401329903406935</v>
      </c>
      <c r="J307" s="9">
        <f t="shared" si="18"/>
        <v>0.06680644589203646</v>
      </c>
      <c r="K307" s="7">
        <f t="shared" si="16"/>
        <v>0.06449281221792308</v>
      </c>
    </row>
    <row r="308" spans="8:11" ht="15">
      <c r="H308" s="8">
        <f t="shared" si="17"/>
        <v>51.08333333333315</v>
      </c>
      <c r="I308" s="7">
        <f ca="1" t="shared" si="15"/>
        <v>0.7922830713367304</v>
      </c>
      <c r="J308" s="9">
        <f t="shared" si="18"/>
        <v>0.06661782567862656</v>
      </c>
      <c r="K308" s="7">
        <f t="shared" si="16"/>
        <v>0.06324921797396649</v>
      </c>
    </row>
    <row r="309" spans="8:11" ht="15">
      <c r="H309" s="8">
        <f t="shared" si="17"/>
        <v>51.249999999999815</v>
      </c>
      <c r="I309" s="7">
        <f ca="1" t="shared" si="15"/>
        <v>0.07428618666022443</v>
      </c>
      <c r="J309" s="9">
        <f t="shared" si="18"/>
        <v>0.06643026830774817</v>
      </c>
      <c r="K309" s="7">
        <f t="shared" si="16"/>
        <v>0.06610950444030216</v>
      </c>
    </row>
    <row r="310" spans="8:11" ht="15">
      <c r="H310" s="8">
        <f t="shared" si="17"/>
        <v>51.41666666666648</v>
      </c>
      <c r="I310" s="7">
        <f ca="1" t="shared" si="15"/>
        <v>-1.2751929976082654</v>
      </c>
      <c r="J310" s="9">
        <f t="shared" si="18"/>
        <v>0.06624376481705296</v>
      </c>
      <c r="K310" s="7">
        <f t="shared" si="16"/>
        <v>0.07192404901270741</v>
      </c>
    </row>
    <row r="311" spans="8:11" ht="15">
      <c r="H311" s="8">
        <f t="shared" si="17"/>
        <v>51.583333333333144</v>
      </c>
      <c r="I311" s="7">
        <f ca="1" t="shared" si="15"/>
        <v>-0.9360517285152377</v>
      </c>
      <c r="J311" s="9">
        <f t="shared" si="18"/>
        <v>0.0660583063447111</v>
      </c>
      <c r="K311" s="7">
        <f t="shared" si="16"/>
        <v>0.07018724958875787</v>
      </c>
    </row>
    <row r="312" spans="8:11" ht="15">
      <c r="H312" s="8">
        <f t="shared" si="17"/>
        <v>51.74999999999981</v>
      </c>
      <c r="I312" s="7">
        <f ca="1" t="shared" si="15"/>
        <v>0.24640147995862993</v>
      </c>
      <c r="J312" s="9">
        <f t="shared" si="18"/>
        <v>0.06587388412800557</v>
      </c>
      <c r="K312" s="7">
        <f t="shared" si="16"/>
        <v>0.06481898855815843</v>
      </c>
    </row>
    <row r="313" spans="8:11" ht="15">
      <c r="H313" s="8">
        <f t="shared" si="17"/>
        <v>51.91666666666647</v>
      </c>
      <c r="I313" s="7">
        <f ca="1" t="shared" si="15"/>
        <v>1.1044792342262832</v>
      </c>
      <c r="J313" s="9">
        <f t="shared" si="18"/>
        <v>0.06569048950195006</v>
      </c>
      <c r="K313" s="7">
        <f t="shared" si="16"/>
        <v>0.06106286001711961</v>
      </c>
    </row>
    <row r="314" spans="8:11" ht="15">
      <c r="H314" s="8">
        <f t="shared" si="17"/>
        <v>52.08333333333314</v>
      </c>
      <c r="I314" s="7">
        <f ca="1" t="shared" si="15"/>
        <v>0.038891701151490585</v>
      </c>
      <c r="J314" s="9">
        <f t="shared" si="18"/>
        <v>0.06550811389792982</v>
      </c>
      <c r="K314" s="7">
        <f t="shared" si="16"/>
        <v>0.06534128042939095</v>
      </c>
    </row>
    <row r="315" spans="8:11" ht="15">
      <c r="H315" s="8">
        <f t="shared" si="17"/>
        <v>52.2499999999998</v>
      </c>
      <c r="I315" s="7">
        <f ca="1" t="shared" si="15"/>
        <v>0.9838522209322478</v>
      </c>
      <c r="J315" s="9">
        <f t="shared" si="18"/>
        <v>0.06532674884236525</v>
      </c>
      <c r="K315" s="7">
        <f t="shared" si="16"/>
        <v>0.06120497561262916</v>
      </c>
    </row>
    <row r="316" spans="8:11" ht="15">
      <c r="H316" s="8">
        <f t="shared" si="17"/>
        <v>52.416666666666465</v>
      </c>
      <c r="I316" s="7">
        <f ca="1" t="shared" si="15"/>
        <v>0.13594647438481772</v>
      </c>
      <c r="J316" s="9">
        <f t="shared" si="18"/>
        <v>0.06514638595539765</v>
      </c>
      <c r="K316" s="7">
        <f t="shared" si="16"/>
        <v>0.06456625075717938</v>
      </c>
    </row>
    <row r="317" spans="8:11" ht="15">
      <c r="H317" s="8">
        <f t="shared" si="17"/>
        <v>52.58333333333313</v>
      </c>
      <c r="I317" s="7">
        <f ca="1" t="shared" si="15"/>
        <v>0.8021538797362773</v>
      </c>
      <c r="J317" s="9">
        <f t="shared" si="18"/>
        <v>0.06496701694959664</v>
      </c>
      <c r="K317" s="7">
        <f t="shared" si="16"/>
        <v>0.06160193369926361</v>
      </c>
    </row>
    <row r="318" spans="8:11" ht="15">
      <c r="H318" s="8">
        <f t="shared" si="17"/>
        <v>52.749999999999794</v>
      </c>
      <c r="I318" s="7">
        <f ca="1" t="shared" si="15"/>
        <v>0.9348502304931314</v>
      </c>
      <c r="J318" s="9">
        <f t="shared" si="18"/>
        <v>0.06478863362868906</v>
      </c>
      <c r="K318" s="7">
        <f t="shared" si="16"/>
        <v>0.06088456084434174</v>
      </c>
    </row>
    <row r="319" spans="8:11" ht="15">
      <c r="H319" s="8">
        <f t="shared" si="17"/>
        <v>52.91666666666646</v>
      </c>
      <c r="I319" s="7">
        <f ca="1" t="shared" si="15"/>
        <v>-1.166235220677216</v>
      </c>
      <c r="J319" s="9">
        <f t="shared" si="18"/>
        <v>0.06461122788630864</v>
      </c>
      <c r="K319" s="7">
        <f t="shared" si="16"/>
        <v>0.06972400983993544</v>
      </c>
    </row>
    <row r="320" spans="8:11" ht="15">
      <c r="H320" s="8">
        <f t="shared" si="17"/>
        <v>53.08333333333312</v>
      </c>
      <c r="I320" s="7">
        <f ca="1" t="shared" si="15"/>
        <v>-1.3428042196401648</v>
      </c>
      <c r="J320" s="9">
        <f t="shared" si="18"/>
        <v>0.06443479170476633</v>
      </c>
      <c r="K320" s="7">
        <f t="shared" si="16"/>
        <v>0.07033860819013153</v>
      </c>
    </row>
    <row r="321" spans="8:11" ht="15">
      <c r="H321" s="8">
        <f t="shared" si="17"/>
        <v>53.24999999999979</v>
      </c>
      <c r="I321" s="7">
        <f ca="1" t="shared" si="15"/>
        <v>-1.8427320817409818</v>
      </c>
      <c r="J321" s="9">
        <f t="shared" si="18"/>
        <v>0.06425931715384069</v>
      </c>
      <c r="K321" s="7">
        <f t="shared" si="16"/>
        <v>0.07244976819299516</v>
      </c>
    </row>
    <row r="322" spans="8:11" ht="15">
      <c r="H322" s="8">
        <f t="shared" si="17"/>
        <v>53.41666666666645</v>
      </c>
      <c r="I322" s="7">
        <f aca="true" ca="1" t="shared" si="19" ref="I322:I385">NORMSINV(RAND())</f>
        <v>0.6807569219318377</v>
      </c>
      <c r="J322" s="9">
        <f t="shared" si="18"/>
        <v>0.06408479638958801</v>
      </c>
      <c r="K322" s="7">
        <f aca="true" t="shared" si="20" ref="K322:K385">((A0/B0)/(((cph+error*$I322)*(A0/(B0*J322*100+C0)+D0)/cph-D0))-C0/B0)/100</f>
        <v>0.06124114232088371</v>
      </c>
    </row>
    <row r="323" spans="8:11" ht="15">
      <c r="H323" s="8">
        <f aca="true" t="shared" si="21" ref="H323:H386">hours/24+H322</f>
        <v>53.583333333333115</v>
      </c>
      <c r="I323" s="7">
        <f ca="1" t="shared" si="19"/>
        <v>0.41154417854464864</v>
      </c>
      <c r="J323" s="9">
        <f aca="true" t="shared" si="22" ref="J323:J386">IF(AND(H323&gt;tlow,H323&lt;thigh),(J322*500+precip)/500,J322*EXP((-J322*(H323-H322)*(loss+0.1)^1.5)/1000))</f>
        <v>0.06391122165317192</v>
      </c>
      <c r="K323" s="7">
        <f t="shared" si="20"/>
        <v>0.06218368736171506</v>
      </c>
    </row>
    <row r="324" spans="8:11" ht="15">
      <c r="H324" s="8">
        <f t="shared" si="21"/>
        <v>53.74999999999978</v>
      </c>
      <c r="I324" s="7">
        <f ca="1" t="shared" si="19"/>
        <v>-0.6948248842213753</v>
      </c>
      <c r="J324" s="9">
        <f t="shared" si="22"/>
        <v>0.06373858526971185</v>
      </c>
      <c r="K324" s="7">
        <f t="shared" si="20"/>
        <v>0.06672873476006394</v>
      </c>
    </row>
    <row r="325" spans="8:11" ht="15">
      <c r="H325" s="8">
        <f t="shared" si="21"/>
        <v>53.916666666666444</v>
      </c>
      <c r="I325" s="7">
        <f ca="1" t="shared" si="19"/>
        <v>-0.687405472818535</v>
      </c>
      <c r="J325" s="9">
        <f t="shared" si="22"/>
        <v>0.06356687964715026</v>
      </c>
      <c r="K325" s="7">
        <f t="shared" si="20"/>
        <v>0.06652042904761299</v>
      </c>
    </row>
    <row r="326" spans="8:11" ht="15">
      <c r="H326" s="8">
        <f t="shared" si="21"/>
        <v>54.08333333333311</v>
      </c>
      <c r="I326" s="7">
        <f ca="1" t="shared" si="19"/>
        <v>0.6313010321030927</v>
      </c>
      <c r="J326" s="9">
        <f t="shared" si="22"/>
        <v>0.0633960972751381</v>
      </c>
      <c r="K326" s="7">
        <f t="shared" si="20"/>
        <v>0.060770637669192204</v>
      </c>
    </row>
    <row r="327" spans="8:11" ht="15">
      <c r="H327" s="8">
        <f t="shared" si="21"/>
        <v>54.24999999999977</v>
      </c>
      <c r="I327" s="7">
        <f ca="1" t="shared" si="19"/>
        <v>0.8239795089468684</v>
      </c>
      <c r="J327" s="9">
        <f t="shared" si="22"/>
        <v>0.06322623072393829</v>
      </c>
      <c r="K327" s="7">
        <f t="shared" si="20"/>
        <v>0.05981945977232478</v>
      </c>
    </row>
    <row r="328" spans="8:11" ht="15">
      <c r="H328" s="8">
        <f t="shared" si="21"/>
        <v>54.41666666666644</v>
      </c>
      <c r="I328" s="7">
        <f ca="1" t="shared" si="19"/>
        <v>-0.5720595344100023</v>
      </c>
      <c r="J328" s="9">
        <f t="shared" si="22"/>
        <v>0.06305727264334669</v>
      </c>
      <c r="K328" s="7">
        <f t="shared" si="20"/>
        <v>0.06549823571609796</v>
      </c>
    </row>
    <row r="329" spans="8:11" ht="15">
      <c r="H329" s="8">
        <f t="shared" si="21"/>
        <v>54.5833333333331</v>
      </c>
      <c r="I329" s="7">
        <f ca="1" t="shared" si="19"/>
        <v>-0.29416206370455833</v>
      </c>
      <c r="J329" s="9">
        <f t="shared" si="22"/>
        <v>0.06288921576163051</v>
      </c>
      <c r="K329" s="7">
        <f t="shared" si="20"/>
        <v>0.06413438668428978</v>
      </c>
    </row>
    <row r="330" spans="8:11" ht="15">
      <c r="H330" s="8">
        <f t="shared" si="21"/>
        <v>54.749999999999766</v>
      </c>
      <c r="I330" s="7">
        <f ca="1" t="shared" si="19"/>
        <v>-1.4653356691499568</v>
      </c>
      <c r="J330" s="9">
        <f t="shared" si="22"/>
        <v>0.0627220528844836</v>
      </c>
      <c r="K330" s="7">
        <f t="shared" si="20"/>
        <v>0.06909370681936373</v>
      </c>
    </row>
    <row r="331" spans="8:11" ht="15">
      <c r="H331" s="8">
        <f t="shared" si="21"/>
        <v>54.91666666666643</v>
      </c>
      <c r="I331" s="7">
        <f ca="1" t="shared" si="19"/>
        <v>1.0522143131045967</v>
      </c>
      <c r="J331" s="9">
        <f t="shared" si="22"/>
        <v>0.06255577689399838</v>
      </c>
      <c r="K331" s="7">
        <f t="shared" si="20"/>
        <v>0.05825167265193951</v>
      </c>
    </row>
    <row r="332" spans="8:11" ht="15">
      <c r="H332" s="8">
        <f t="shared" si="21"/>
        <v>55.083333333333094</v>
      </c>
      <c r="I332" s="7">
        <f ca="1" t="shared" si="19"/>
        <v>-0.5424654813490228</v>
      </c>
      <c r="J332" s="9">
        <f t="shared" si="22"/>
        <v>0.06239038074765418</v>
      </c>
      <c r="K332" s="7">
        <f t="shared" si="20"/>
        <v>0.06469082869636886</v>
      </c>
    </row>
    <row r="333" spans="8:11" ht="15">
      <c r="H333" s="8">
        <f t="shared" si="21"/>
        <v>55.24999999999976</v>
      </c>
      <c r="I333" s="7">
        <f ca="1" t="shared" si="19"/>
        <v>1.5801772430141203</v>
      </c>
      <c r="J333" s="9">
        <f t="shared" si="22"/>
        <v>0.06222585747732149</v>
      </c>
      <c r="K333" s="7">
        <f t="shared" si="20"/>
        <v>0.05585675920754383</v>
      </c>
    </row>
    <row r="334" spans="8:11" ht="15">
      <c r="H334" s="8">
        <f t="shared" si="21"/>
        <v>55.41666666666642</v>
      </c>
      <c r="I334" s="7">
        <f ca="1" t="shared" si="19"/>
        <v>0.9115909911929494</v>
      </c>
      <c r="J334" s="9">
        <f t="shared" si="22"/>
        <v>0.06206220018828213</v>
      </c>
      <c r="K334" s="7">
        <f t="shared" si="20"/>
        <v>0.05833616412172372</v>
      </c>
    </row>
    <row r="335" spans="8:11" ht="15">
      <c r="H335" s="8">
        <f t="shared" si="21"/>
        <v>55.58333333333309</v>
      </c>
      <c r="I335" s="7">
        <f ca="1" t="shared" si="19"/>
        <v>0.23244843663859183</v>
      </c>
      <c r="J335" s="9">
        <f t="shared" si="22"/>
        <v>0.0618994020582647</v>
      </c>
      <c r="K335" s="7">
        <f t="shared" si="20"/>
        <v>0.06093544756802366</v>
      </c>
    </row>
    <row r="336" spans="8:11" ht="15">
      <c r="H336" s="8">
        <f t="shared" si="21"/>
        <v>55.74999999999975</v>
      </c>
      <c r="I336" s="7">
        <f ca="1" t="shared" si="19"/>
        <v>0.18722928462751898</v>
      </c>
      <c r="J336" s="9">
        <f t="shared" si="22"/>
        <v>0.061737456336495314</v>
      </c>
      <c r="K336" s="7">
        <f t="shared" si="20"/>
        <v>0.06096122916906463</v>
      </c>
    </row>
    <row r="337" spans="8:11" ht="15">
      <c r="H337" s="8">
        <f t="shared" si="21"/>
        <v>55.916666666666416</v>
      </c>
      <c r="I337" s="7">
        <f ca="1" t="shared" si="19"/>
        <v>-0.1581506610998002</v>
      </c>
      <c r="J337" s="9">
        <f t="shared" si="22"/>
        <v>0.06157635634276317</v>
      </c>
      <c r="K337" s="7">
        <f t="shared" si="20"/>
        <v>0.0622365080098934</v>
      </c>
    </row>
    <row r="338" spans="8:11" ht="15">
      <c r="H338" s="8">
        <f t="shared" si="21"/>
        <v>56.08333333333308</v>
      </c>
      <c r="I338" s="7">
        <f ca="1" t="shared" si="19"/>
        <v>0.6965027210547334</v>
      </c>
      <c r="J338" s="9">
        <f t="shared" si="22"/>
        <v>0.06141609546650077</v>
      </c>
      <c r="K338" s="7">
        <f t="shared" si="20"/>
        <v>0.05857004152400396</v>
      </c>
    </row>
    <row r="339" spans="8:11" ht="15">
      <c r="H339" s="8">
        <f t="shared" si="21"/>
        <v>56.249999999999744</v>
      </c>
      <c r="I339" s="7">
        <f ca="1" t="shared" si="19"/>
        <v>-0.340250866648639</v>
      </c>
      <c r="J339" s="9">
        <f t="shared" si="22"/>
        <v>0.061256667165878464</v>
      </c>
      <c r="K339" s="7">
        <f t="shared" si="20"/>
        <v>0.06267933237548658</v>
      </c>
    </row>
    <row r="340" spans="8:11" ht="15">
      <c r="H340" s="8">
        <f t="shared" si="21"/>
        <v>56.41666666666641</v>
      </c>
      <c r="I340" s="7">
        <f ca="1" t="shared" si="19"/>
        <v>-0.4775338134889603</v>
      </c>
      <c r="J340" s="9">
        <f t="shared" si="22"/>
        <v>0.0610980649669131</v>
      </c>
      <c r="K340" s="7">
        <f t="shared" si="20"/>
        <v>0.06309864503006192</v>
      </c>
    </row>
    <row r="341" spans="8:11" ht="15">
      <c r="H341" s="8">
        <f t="shared" si="21"/>
        <v>56.58333333333307</v>
      </c>
      <c r="I341" s="7">
        <f ca="1" t="shared" si="19"/>
        <v>-1.0315254369230886</v>
      </c>
      <c r="J341" s="9">
        <f t="shared" si="22"/>
        <v>0.06094028246259053</v>
      </c>
      <c r="K341" s="7">
        <f t="shared" si="20"/>
        <v>0.06531373195473072</v>
      </c>
    </row>
    <row r="342" spans="8:11" ht="15">
      <c r="H342" s="8">
        <f t="shared" si="21"/>
        <v>56.74999999999974</v>
      </c>
      <c r="I342" s="7">
        <f ca="1" t="shared" si="19"/>
        <v>-0.5608005812031467</v>
      </c>
      <c r="J342" s="9">
        <f t="shared" si="22"/>
        <v>0.060783313312001666</v>
      </c>
      <c r="K342" s="7">
        <f t="shared" si="20"/>
        <v>0.06313128143996213</v>
      </c>
    </row>
    <row r="343" spans="8:11" ht="15">
      <c r="H343" s="8">
        <f t="shared" si="21"/>
        <v>56.9166666666664</v>
      </c>
      <c r="I343" s="7">
        <f ca="1" t="shared" si="19"/>
        <v>2.1368501200685204</v>
      </c>
      <c r="J343" s="9">
        <f t="shared" si="22"/>
        <v>0.06062715123949192</v>
      </c>
      <c r="K343" s="7">
        <f t="shared" si="20"/>
        <v>0.05223118320301321</v>
      </c>
    </row>
    <row r="344" spans="8:11" ht="15">
      <c r="H344" s="8">
        <f t="shared" si="21"/>
        <v>57.083333333333066</v>
      </c>
      <c r="I344" s="7">
        <f ca="1" t="shared" si="19"/>
        <v>-0.18414747527029285</v>
      </c>
      <c r="J344" s="9">
        <f t="shared" si="22"/>
        <v>0.06047179003382369</v>
      </c>
      <c r="K344" s="7">
        <f t="shared" si="20"/>
        <v>0.06123396733347377</v>
      </c>
    </row>
    <row r="345" spans="8:11" ht="15">
      <c r="H345" s="8">
        <f t="shared" si="21"/>
        <v>57.24999999999973</v>
      </c>
      <c r="I345" s="7">
        <f ca="1" t="shared" si="19"/>
        <v>0.8796360796494918</v>
      </c>
      <c r="J345" s="9">
        <f t="shared" si="22"/>
        <v>0.06031722354735179</v>
      </c>
      <c r="K345" s="7">
        <f t="shared" si="20"/>
        <v>0.05677004092995592</v>
      </c>
    </row>
    <row r="346" spans="8:11" ht="15">
      <c r="H346" s="8">
        <f t="shared" si="21"/>
        <v>57.416666666666394</v>
      </c>
      <c r="I346" s="7">
        <f ca="1" t="shared" si="19"/>
        <v>-0.9369912816523465</v>
      </c>
      <c r="J346" s="9">
        <f t="shared" si="22"/>
        <v>0.06016344569521145</v>
      </c>
      <c r="K346" s="7">
        <f t="shared" si="20"/>
        <v>0.06410159743384952</v>
      </c>
    </row>
    <row r="347" spans="8:11" ht="15">
      <c r="H347" s="8">
        <f t="shared" si="21"/>
        <v>57.58333333333306</v>
      </c>
      <c r="I347" s="7">
        <f ca="1" t="shared" si="19"/>
        <v>0.8634805529078713</v>
      </c>
      <c r="J347" s="9">
        <f t="shared" si="22"/>
        <v>0.06001045045451873</v>
      </c>
      <c r="K347" s="7">
        <f t="shared" si="20"/>
        <v>0.056535878319891035</v>
      </c>
    </row>
    <row r="348" spans="8:11" ht="15">
      <c r="H348" s="8">
        <f t="shared" si="21"/>
        <v>57.74999999999972</v>
      </c>
      <c r="I348" s="7">
        <f ca="1" t="shared" si="19"/>
        <v>-0.6596437186334196</v>
      </c>
      <c r="J348" s="9">
        <f t="shared" si="22"/>
        <v>0.05985823186358321</v>
      </c>
      <c r="K348" s="7">
        <f t="shared" si="20"/>
        <v>0.06260540641813538</v>
      </c>
    </row>
    <row r="349" spans="8:11" ht="15">
      <c r="H349" s="8">
        <f t="shared" si="21"/>
        <v>57.91666666666639</v>
      </c>
      <c r="I349" s="7">
        <f ca="1" t="shared" si="19"/>
        <v>0.12194983808917517</v>
      </c>
      <c r="J349" s="9">
        <f t="shared" si="22"/>
        <v>0.05970678402113256</v>
      </c>
      <c r="K349" s="7">
        <f t="shared" si="20"/>
        <v>0.05920880990409401</v>
      </c>
    </row>
    <row r="350" spans="8:11" ht="15">
      <c r="H350" s="8">
        <f t="shared" si="21"/>
        <v>58.08333333333305</v>
      </c>
      <c r="I350" s="7">
        <f ca="1" t="shared" si="19"/>
        <v>-1.1530514413772996</v>
      </c>
      <c r="J350" s="9">
        <f t="shared" si="22"/>
        <v>0.05955610108554889</v>
      </c>
      <c r="K350" s="7">
        <f t="shared" si="20"/>
        <v>0.06440298884786731</v>
      </c>
    </row>
    <row r="351" spans="8:11" ht="15">
      <c r="H351" s="8">
        <f t="shared" si="21"/>
        <v>58.249999999999716</v>
      </c>
      <c r="I351" s="7">
        <f ca="1" t="shared" si="19"/>
        <v>0.3663362928829009</v>
      </c>
      <c r="J351" s="9">
        <f t="shared" si="22"/>
        <v>0.05940617727411669</v>
      </c>
      <c r="K351" s="7">
        <f t="shared" si="20"/>
        <v>0.05792244832545204</v>
      </c>
    </row>
    <row r="352" spans="8:11" ht="15">
      <c r="H352" s="8">
        <f t="shared" si="21"/>
        <v>58.41666666666638</v>
      </c>
      <c r="I352" s="7">
        <f ca="1" t="shared" si="19"/>
        <v>-0.6182203834818352</v>
      </c>
      <c r="J352" s="9">
        <f t="shared" si="22"/>
        <v>0.05925700686228212</v>
      </c>
      <c r="K352" s="7">
        <f t="shared" si="20"/>
        <v>0.06181630275748528</v>
      </c>
    </row>
    <row r="353" spans="8:11" ht="15">
      <c r="H353" s="8">
        <f t="shared" si="21"/>
        <v>58.583333333333044</v>
      </c>
      <c r="I353" s="7">
        <f ca="1" t="shared" si="19"/>
        <v>-0.23703969132505331</v>
      </c>
      <c r="J353" s="9">
        <f t="shared" si="22"/>
        <v>0.059108584182923404</v>
      </c>
      <c r="K353" s="7">
        <f t="shared" si="20"/>
        <v>0.060079873953392454</v>
      </c>
    </row>
    <row r="354" spans="8:11" ht="15">
      <c r="H354" s="8">
        <f t="shared" si="21"/>
        <v>58.74999999999971</v>
      </c>
      <c r="I354" s="7">
        <f ca="1" t="shared" si="19"/>
        <v>-0.03773102411165789</v>
      </c>
      <c r="J354" s="9">
        <f t="shared" si="22"/>
        <v>0.058960903625632236</v>
      </c>
      <c r="K354" s="7">
        <f t="shared" si="20"/>
        <v>0.059114599473605194</v>
      </c>
    </row>
    <row r="355" spans="8:11" ht="15">
      <c r="H355" s="8">
        <f t="shared" si="21"/>
        <v>58.91666666666637</v>
      </c>
      <c r="I355" s="7">
        <f ca="1" t="shared" si="19"/>
        <v>-0.2702210549713957</v>
      </c>
      <c r="J355" s="9">
        <f t="shared" si="22"/>
        <v>0.058813959636005914</v>
      </c>
      <c r="K355" s="7">
        <f t="shared" si="20"/>
        <v>0.059919365286435704</v>
      </c>
    </row>
    <row r="356" spans="8:11" ht="15">
      <c r="H356" s="8">
        <f t="shared" si="21"/>
        <v>59.08333333333304</v>
      </c>
      <c r="I356" s="7">
        <f ca="1" t="shared" si="19"/>
        <v>1.6031501894824105</v>
      </c>
      <c r="J356" s="9">
        <f t="shared" si="22"/>
        <v>0.058667746714950064</v>
      </c>
      <c r="K356" s="7">
        <f t="shared" si="20"/>
        <v>0.052394065692727844</v>
      </c>
    </row>
    <row r="357" spans="8:11" ht="15">
      <c r="H357" s="8">
        <f t="shared" si="21"/>
        <v>59.2499999999997</v>
      </c>
      <c r="I357" s="7">
        <f ca="1" t="shared" si="19"/>
        <v>0.2696634042272291</v>
      </c>
      <c r="J357" s="9">
        <f t="shared" si="22"/>
        <v>0.05852225941799179</v>
      </c>
      <c r="K357" s="7">
        <f t="shared" si="20"/>
        <v>0.05743560503815935</v>
      </c>
    </row>
    <row r="358" spans="8:11" ht="15">
      <c r="H358" s="8">
        <f t="shared" si="21"/>
        <v>59.416666666666366</v>
      </c>
      <c r="I358" s="7">
        <f ca="1" t="shared" si="19"/>
        <v>0.853937930145465</v>
      </c>
      <c r="J358" s="9">
        <f t="shared" si="22"/>
        <v>0.058377492354602954</v>
      </c>
      <c r="K358" s="7">
        <f t="shared" si="20"/>
        <v>0.0549865196385435</v>
      </c>
    </row>
    <row r="359" spans="8:11" ht="15">
      <c r="H359" s="8">
        <f t="shared" si="21"/>
        <v>59.58333333333303</v>
      </c>
      <c r="I359" s="7">
        <f ca="1" t="shared" si="19"/>
        <v>0.03246214848146055</v>
      </c>
      <c r="J359" s="9">
        <f t="shared" si="22"/>
        <v>0.0582334401875336</v>
      </c>
      <c r="K359" s="7">
        <f t="shared" si="20"/>
        <v>0.05810221996000639</v>
      </c>
    </row>
    <row r="360" spans="8:11" ht="15">
      <c r="H360" s="8">
        <f t="shared" si="21"/>
        <v>59.749999999999694</v>
      </c>
      <c r="I360" s="7">
        <f ca="1" t="shared" si="19"/>
        <v>-1.3280208140887022</v>
      </c>
      <c r="J360" s="9">
        <f t="shared" si="22"/>
        <v>0.058090097632155134</v>
      </c>
      <c r="K360" s="7">
        <f t="shared" si="20"/>
        <v>0.06362755833167878</v>
      </c>
    </row>
    <row r="361" spans="8:11" ht="15">
      <c r="H361" s="8">
        <f t="shared" si="21"/>
        <v>59.91666666666636</v>
      </c>
      <c r="I361" s="7">
        <f ca="1" t="shared" si="19"/>
        <v>0.65652463240254</v>
      </c>
      <c r="J361" s="9">
        <f t="shared" si="22"/>
        <v>0.0579474594558133</v>
      </c>
      <c r="K361" s="7">
        <f t="shared" si="20"/>
        <v>0.055337899829178985</v>
      </c>
    </row>
    <row r="362" spans="8:11" ht="15">
      <c r="H362" s="8">
        <f t="shared" si="21"/>
        <v>60.08333333333302</v>
      </c>
      <c r="I362" s="7">
        <f ca="1" t="shared" si="19"/>
        <v>-0.3618174558834061</v>
      </c>
      <c r="J362" s="9">
        <f t="shared" si="22"/>
        <v>0.0578055204771906</v>
      </c>
      <c r="K362" s="7">
        <f t="shared" si="20"/>
        <v>0.05927638237826649</v>
      </c>
    </row>
    <row r="363" spans="8:11" ht="15">
      <c r="H363" s="8">
        <f t="shared" si="21"/>
        <v>60.24999999999969</v>
      </c>
      <c r="I363" s="7">
        <f ca="1" t="shared" si="19"/>
        <v>0.2202263894246591</v>
      </c>
      <c r="J363" s="9">
        <f t="shared" si="22"/>
        <v>0.05766427556567811</v>
      </c>
      <c r="K363" s="7">
        <f t="shared" si="20"/>
        <v>0.05678213891749404</v>
      </c>
    </row>
    <row r="364" spans="8:11" ht="15">
      <c r="H364" s="8">
        <f t="shared" si="21"/>
        <v>60.41666666666635</v>
      </c>
      <c r="I364" s="7">
        <f ca="1" t="shared" si="19"/>
        <v>-0.840370077290931</v>
      </c>
      <c r="J364" s="9">
        <f t="shared" si="22"/>
        <v>0.05752371964075652</v>
      </c>
      <c r="K364" s="7">
        <f t="shared" si="20"/>
        <v>0.060970706954757786</v>
      </c>
    </row>
    <row r="365" spans="8:11" ht="15">
      <c r="H365" s="8">
        <f t="shared" si="21"/>
        <v>60.583333333333016</v>
      </c>
      <c r="I365" s="7">
        <f ca="1" t="shared" si="19"/>
        <v>0.0010552410562127924</v>
      </c>
      <c r="J365" s="9">
        <f t="shared" si="22"/>
        <v>0.05738384767138618</v>
      </c>
      <c r="K365" s="7">
        <f t="shared" si="20"/>
        <v>0.057379609161701414</v>
      </c>
    </row>
    <row r="366" spans="8:11" ht="15">
      <c r="H366" s="8">
        <f t="shared" si="21"/>
        <v>60.74999999999968</v>
      </c>
      <c r="I366" s="7">
        <f ca="1" t="shared" si="19"/>
        <v>1.301346219935736</v>
      </c>
      <c r="J366" s="9">
        <f t="shared" si="22"/>
        <v>0.057244654675406056</v>
      </c>
      <c r="K366" s="7">
        <f t="shared" si="20"/>
        <v>0.05217714722949559</v>
      </c>
    </row>
    <row r="367" spans="8:11" ht="15">
      <c r="H367" s="8">
        <f t="shared" si="21"/>
        <v>60.916666666666345</v>
      </c>
      <c r="I367" s="7">
        <f ca="1" t="shared" si="19"/>
        <v>0.41845829262156653</v>
      </c>
      <c r="J367" s="9">
        <f t="shared" si="22"/>
        <v>0.05710613571894147</v>
      </c>
      <c r="K367" s="7">
        <f t="shared" si="20"/>
        <v>0.05544538315060869</v>
      </c>
    </row>
    <row r="368" spans="8:11" ht="15">
      <c r="H368" s="8">
        <f t="shared" si="21"/>
        <v>61.08333333333301</v>
      </c>
      <c r="I368" s="7">
        <f ca="1" t="shared" si="19"/>
        <v>-0.3862309051877928</v>
      </c>
      <c r="J368" s="9">
        <f t="shared" si="22"/>
        <v>0.056968285915820344</v>
      </c>
      <c r="K368" s="7">
        <f t="shared" si="20"/>
        <v>0.058528300515392505</v>
      </c>
    </row>
    <row r="369" spans="8:11" ht="15">
      <c r="H369" s="8">
        <f t="shared" si="21"/>
        <v>61.24999999999967</v>
      </c>
      <c r="I369" s="7">
        <f ca="1" t="shared" si="19"/>
        <v>0.5822962559242941</v>
      </c>
      <c r="J369" s="9">
        <f t="shared" si="22"/>
        <v>0.05683110042699796</v>
      </c>
      <c r="K369" s="7">
        <f t="shared" si="20"/>
        <v>0.05453409282532068</v>
      </c>
    </row>
    <row r="370" spans="8:11" ht="15">
      <c r="H370" s="8">
        <f t="shared" si="21"/>
        <v>61.41666666666634</v>
      </c>
      <c r="I370" s="7">
        <f ca="1" t="shared" si="19"/>
        <v>0.3867996639685126</v>
      </c>
      <c r="J370" s="9">
        <f t="shared" si="22"/>
        <v>0.05669457445999003</v>
      </c>
      <c r="K370" s="7">
        <f t="shared" si="20"/>
        <v>0.05516362344759454</v>
      </c>
    </row>
    <row r="371" spans="8:11" ht="15">
      <c r="H371" s="8">
        <f t="shared" si="21"/>
        <v>61.583333333333</v>
      </c>
      <c r="I371" s="7">
        <f ca="1" t="shared" si="19"/>
        <v>1.4719719403534026</v>
      </c>
      <c r="J371" s="9">
        <f t="shared" si="22"/>
        <v>0.05655870326831389</v>
      </c>
      <c r="K371" s="7">
        <f t="shared" si="20"/>
        <v>0.050881205330810884</v>
      </c>
    </row>
    <row r="372" spans="8:11" ht="15">
      <c r="H372" s="8">
        <f t="shared" si="21"/>
        <v>61.749999999999666</v>
      </c>
      <c r="I372" s="7">
        <f ca="1" t="shared" si="19"/>
        <v>0.9544887194139622</v>
      </c>
      <c r="J372" s="9">
        <f t="shared" si="22"/>
        <v>0.05642348215093773</v>
      </c>
      <c r="K372" s="7">
        <f t="shared" si="20"/>
        <v>0.05270283144935462</v>
      </c>
    </row>
    <row r="373" spans="8:11" ht="15">
      <c r="H373" s="8">
        <f t="shared" si="21"/>
        <v>61.91666666666633</v>
      </c>
      <c r="I373" s="7">
        <f ca="1" t="shared" si="19"/>
        <v>0.6781644954732737</v>
      </c>
      <c r="J373" s="9">
        <f t="shared" si="22"/>
        <v>0.05628890645173778</v>
      </c>
      <c r="K373" s="7">
        <f t="shared" si="20"/>
        <v>0.05363166668001284</v>
      </c>
    </row>
    <row r="374" spans="8:11" ht="15">
      <c r="H374" s="8">
        <f t="shared" si="21"/>
        <v>62.083333333332995</v>
      </c>
      <c r="I374" s="7">
        <f ca="1" t="shared" si="19"/>
        <v>-0.649833644227563</v>
      </c>
      <c r="J374" s="9">
        <f t="shared" si="22"/>
        <v>0.05615497155896317</v>
      </c>
      <c r="K374" s="7">
        <f t="shared" si="20"/>
        <v>0.05877798016787803</v>
      </c>
    </row>
    <row r="375" spans="8:11" ht="15">
      <c r="H375" s="8">
        <f t="shared" si="21"/>
        <v>62.24999999999966</v>
      </c>
      <c r="I375" s="7">
        <f ca="1" t="shared" si="19"/>
        <v>0.2845022518517413</v>
      </c>
      <c r="J375" s="9">
        <f t="shared" si="22"/>
        <v>0.05602167290470851</v>
      </c>
      <c r="K375" s="7">
        <f t="shared" si="20"/>
        <v>0.05489930799079186</v>
      </c>
    </row>
    <row r="376" spans="8:11" ht="15">
      <c r="H376" s="8">
        <f t="shared" si="21"/>
        <v>62.41666666666632</v>
      </c>
      <c r="I376" s="7">
        <f ca="1" t="shared" si="19"/>
        <v>2.846079068802955</v>
      </c>
      <c r="J376" s="9">
        <f t="shared" si="22"/>
        <v>0.055889005964393876</v>
      </c>
      <c r="K376" s="7">
        <f t="shared" si="20"/>
        <v>0.04529904356309196</v>
      </c>
    </row>
    <row r="377" spans="8:11" ht="15">
      <c r="H377" s="8">
        <f t="shared" si="21"/>
        <v>62.58333333333299</v>
      </c>
      <c r="I377" s="7">
        <f ca="1" t="shared" si="19"/>
        <v>-0.8457126819362355</v>
      </c>
      <c r="J377" s="9">
        <f t="shared" si="22"/>
        <v>0.0557569662562523</v>
      </c>
      <c r="K377" s="7">
        <f t="shared" si="20"/>
        <v>0.05917491636698816</v>
      </c>
    </row>
    <row r="378" spans="8:11" ht="15">
      <c r="H378" s="8">
        <f t="shared" si="21"/>
        <v>62.74999999999965</v>
      </c>
      <c r="I378" s="7">
        <f ca="1" t="shared" si="19"/>
        <v>-0.18162161669149723</v>
      </c>
      <c r="J378" s="9">
        <f t="shared" si="22"/>
        <v>0.05562554934082444</v>
      </c>
      <c r="K378" s="7">
        <f t="shared" si="20"/>
        <v>0.056347416783670994</v>
      </c>
    </row>
    <row r="379" spans="8:11" ht="15">
      <c r="H379" s="8">
        <f t="shared" si="21"/>
        <v>62.916666666666316</v>
      </c>
      <c r="I379" s="7">
        <f ca="1" t="shared" si="19"/>
        <v>0.21695716649718055</v>
      </c>
      <c r="J379" s="9">
        <f t="shared" si="22"/>
        <v>0.0554947508204604</v>
      </c>
      <c r="K379" s="7">
        <f t="shared" si="20"/>
        <v>0.054641311053283986</v>
      </c>
    </row>
    <row r="380" spans="8:11" ht="15">
      <c r="H380" s="8">
        <f t="shared" si="21"/>
        <v>63.08333333333298</v>
      </c>
      <c r="I380" s="7">
        <f ca="1" t="shared" si="19"/>
        <v>0.9596582320704221</v>
      </c>
      <c r="J380" s="9">
        <f t="shared" si="22"/>
        <v>0.0553645663388286</v>
      </c>
      <c r="K380" s="7">
        <f t="shared" si="20"/>
        <v>0.05165720794085409</v>
      </c>
    </row>
    <row r="381" spans="8:11" ht="15">
      <c r="H381" s="8">
        <f t="shared" si="21"/>
        <v>63.249999999999645</v>
      </c>
      <c r="I381" s="7">
        <f ca="1" t="shared" si="19"/>
        <v>-1.556925733355214</v>
      </c>
      <c r="J381" s="9">
        <f t="shared" si="22"/>
        <v>0.05523499158043152</v>
      </c>
      <c r="K381" s="7">
        <f t="shared" si="20"/>
        <v>0.06160654840168799</v>
      </c>
    </row>
    <row r="382" spans="8:11" ht="15">
      <c r="H382" s="8">
        <f t="shared" si="21"/>
        <v>63.41666666666631</v>
      </c>
      <c r="I382" s="7">
        <f ca="1" t="shared" si="19"/>
        <v>1.2496938149720749</v>
      </c>
      <c r="J382" s="9">
        <f t="shared" si="22"/>
        <v>0.055106022270128285</v>
      </c>
      <c r="K382" s="7">
        <f t="shared" si="20"/>
        <v>0.05032011183603302</v>
      </c>
    </row>
    <row r="383" spans="8:11" ht="15">
      <c r="H383" s="8">
        <f t="shared" si="21"/>
        <v>63.58333333333297</v>
      </c>
      <c r="I383" s="7">
        <f ca="1" t="shared" si="19"/>
        <v>-1.4263921111534499</v>
      </c>
      <c r="J383" s="9">
        <f t="shared" si="22"/>
        <v>0.05497765417266389</v>
      </c>
      <c r="K383" s="7">
        <f t="shared" si="20"/>
        <v>0.06078397728865049</v>
      </c>
    </row>
    <row r="384" spans="8:11" ht="15">
      <c r="H384" s="8">
        <f t="shared" si="21"/>
        <v>63.74999999999964</v>
      </c>
      <c r="I384" s="7">
        <f ca="1" t="shared" si="19"/>
        <v>0.5208464846568532</v>
      </c>
      <c r="J384" s="9">
        <f t="shared" si="22"/>
        <v>0.054849883092205044</v>
      </c>
      <c r="K384" s="7">
        <f t="shared" si="20"/>
        <v>0.05282632468559378</v>
      </c>
    </row>
    <row r="385" spans="8:11" ht="15">
      <c r="H385" s="8">
        <f t="shared" si="21"/>
        <v>63.9166666666663</v>
      </c>
      <c r="I385" s="7">
        <f ca="1" t="shared" si="19"/>
        <v>-0.7018344933578475</v>
      </c>
      <c r="J385" s="9">
        <f t="shared" si="22"/>
        <v>0.054722704871882424</v>
      </c>
      <c r="K385" s="7">
        <f t="shared" si="20"/>
        <v>0.05752481862427473</v>
      </c>
    </row>
    <row r="386" spans="8:11" ht="15">
      <c r="H386" s="8">
        <f t="shared" si="21"/>
        <v>64.08333333333297</v>
      </c>
      <c r="I386" s="7">
        <f aca="true" ca="1" t="shared" si="23" ref="I386:I449">NORMSINV(RAND())</f>
        <v>-0.13696430767934675</v>
      </c>
      <c r="J386" s="9">
        <f t="shared" si="22"/>
        <v>0.05459611539333935</v>
      </c>
      <c r="K386" s="7">
        <f aca="true" t="shared" si="24" ref="K386:K449">((A0/B0)/(((cph+error*$I386)*(A0/(B0*J386*100+C0)+D0)/cph-D0))-C0/B0)/100</f>
        <v>0.055135204897214504</v>
      </c>
    </row>
    <row r="387" spans="8:11" ht="15">
      <c r="H387" s="8">
        <f aca="true" t="shared" si="25" ref="H387:H450">hours/24+H386</f>
        <v>64.24999999999964</v>
      </c>
      <c r="I387" s="7">
        <f ca="1" t="shared" si="23"/>
        <v>0.7494227985779274</v>
      </c>
      <c r="J387" s="9">
        <f aca="true" t="shared" si="26" ref="J387:J450">IF(AND(H387&gt;tlow,H387&lt;thigh),(J386*500+precip)/500,J386*EXP((-J386*(H387-H386)*(loss+0.1)^1.5)/1000))</f>
        <v>0.054470110576286694</v>
      </c>
      <c r="K387" s="7">
        <f t="shared" si="24"/>
        <v>0.051582902773302235</v>
      </c>
    </row>
    <row r="388" spans="8:11" ht="15">
      <c r="H388" s="8">
        <f t="shared" si="25"/>
        <v>64.41666666666632</v>
      </c>
      <c r="I388" s="7">
        <f ca="1" t="shared" si="23"/>
        <v>0.19063456809038148</v>
      </c>
      <c r="J388" s="9">
        <f t="shared" si="26"/>
        <v>0.05434468637806396</v>
      </c>
      <c r="K388" s="7">
        <f t="shared" si="24"/>
        <v>0.0536015961896706</v>
      </c>
    </row>
    <row r="389" spans="8:11" ht="15">
      <c r="H389" s="8">
        <f t="shared" si="25"/>
        <v>64.58333333333299</v>
      </c>
      <c r="I389" s="7">
        <f ca="1" t="shared" si="23"/>
        <v>1.0282945028738326</v>
      </c>
      <c r="J389" s="9">
        <f t="shared" si="26"/>
        <v>0.05421983879320639</v>
      </c>
      <c r="K389" s="7">
        <f t="shared" si="24"/>
        <v>0.050291501934045114</v>
      </c>
    </row>
    <row r="390" spans="8:11" ht="15">
      <c r="H390" s="8">
        <f t="shared" si="25"/>
        <v>64.74999999999966</v>
      </c>
      <c r="I390" s="7">
        <f ca="1" t="shared" si="23"/>
        <v>0.10937064901294266</v>
      </c>
      <c r="J390" s="9">
        <f t="shared" si="26"/>
        <v>0.054095563853018086</v>
      </c>
      <c r="K390" s="7">
        <f t="shared" si="24"/>
        <v>0.05366934254614215</v>
      </c>
    </row>
    <row r="391" spans="8:11" ht="15">
      <c r="H391" s="8">
        <f t="shared" si="25"/>
        <v>64.91666666666633</v>
      </c>
      <c r="I391" s="7">
        <f ca="1" t="shared" si="23"/>
        <v>-1.8343954477753526</v>
      </c>
      <c r="J391" s="9">
        <f t="shared" si="26"/>
        <v>0.053971857625150964</v>
      </c>
      <c r="K391" s="7">
        <f t="shared" si="24"/>
        <v>0.06144773461053653</v>
      </c>
    </row>
    <row r="392" spans="8:11" ht="15">
      <c r="H392" s="8">
        <f t="shared" si="25"/>
        <v>65.083333333333</v>
      </c>
      <c r="I392" s="7">
        <f ca="1" t="shared" si="23"/>
        <v>0.5652669917611031</v>
      </c>
      <c r="J392" s="9">
        <f t="shared" si="26"/>
        <v>0.053848716213189485</v>
      </c>
      <c r="K392" s="7">
        <f t="shared" si="24"/>
        <v>0.05167330189637962</v>
      </c>
    </row>
    <row r="393" spans="8:11" ht="15">
      <c r="H393" s="8">
        <f t="shared" si="25"/>
        <v>65.24999999999967</v>
      </c>
      <c r="I393" s="7">
        <f ca="1" t="shared" si="23"/>
        <v>-1.07803516493972</v>
      </c>
      <c r="J393" s="9">
        <f t="shared" si="26"/>
        <v>0.05372613575624108</v>
      </c>
      <c r="K393" s="7">
        <f t="shared" si="24"/>
        <v>0.05803177981943616</v>
      </c>
    </row>
    <row r="394" spans="8:11" ht="15">
      <c r="H394" s="8">
        <f t="shared" si="25"/>
        <v>65.41666666666634</v>
      </c>
      <c r="I394" s="7">
        <f ca="1" t="shared" si="23"/>
        <v>0.6305178693421638</v>
      </c>
      <c r="J394" s="9">
        <f t="shared" si="26"/>
        <v>0.05360411242853214</v>
      </c>
      <c r="K394" s="7">
        <f t="shared" si="24"/>
        <v>0.051186203735275805</v>
      </c>
    </row>
    <row r="395" spans="8:11" ht="15">
      <c r="H395" s="8">
        <f t="shared" si="25"/>
        <v>65.58333333333302</v>
      </c>
      <c r="I395" s="7">
        <f ca="1" t="shared" si="23"/>
        <v>0.38799916172287896</v>
      </c>
      <c r="J395" s="9">
        <f t="shared" si="26"/>
        <v>0.05348264243900957</v>
      </c>
      <c r="K395" s="7">
        <f t="shared" si="24"/>
        <v>0.05198803794332804</v>
      </c>
    </row>
    <row r="396" spans="8:11" ht="15">
      <c r="H396" s="8">
        <f t="shared" si="25"/>
        <v>65.74999999999969</v>
      </c>
      <c r="I396" s="7">
        <f ca="1" t="shared" si="23"/>
        <v>0.7595069981010287</v>
      </c>
      <c r="J396" s="9">
        <f t="shared" si="26"/>
        <v>0.05336172203094765</v>
      </c>
      <c r="K396" s="7">
        <f t="shared" si="24"/>
        <v>0.0504636469366568</v>
      </c>
    </row>
    <row r="397" spans="8:11" ht="15">
      <c r="H397" s="8">
        <f t="shared" si="25"/>
        <v>65.91666666666636</v>
      </c>
      <c r="I397" s="7">
        <f ca="1" t="shared" si="23"/>
        <v>-2.427649951291623</v>
      </c>
      <c r="J397" s="9">
        <f t="shared" si="26"/>
        <v>0.05324134748156034</v>
      </c>
      <c r="K397" s="7">
        <f t="shared" si="24"/>
        <v>0.06321514003125302</v>
      </c>
    </row>
    <row r="398" spans="8:11" ht="15">
      <c r="H398" s="8">
        <f t="shared" si="25"/>
        <v>66.08333333333303</v>
      </c>
      <c r="I398" s="7">
        <f ca="1" t="shared" si="23"/>
        <v>-1.5038372144791428</v>
      </c>
      <c r="J398" s="9">
        <f t="shared" si="26"/>
        <v>0.053121515101618756</v>
      </c>
      <c r="K398" s="7">
        <f t="shared" si="24"/>
        <v>0.05915739278834351</v>
      </c>
    </row>
    <row r="399" spans="8:11" ht="15">
      <c r="H399" s="8">
        <f t="shared" si="25"/>
        <v>66.2499999999997</v>
      </c>
      <c r="I399" s="7">
        <f ca="1" t="shared" si="23"/>
        <v>-1.255325476333618</v>
      </c>
      <c r="J399" s="9">
        <f t="shared" si="26"/>
        <v>0.053002221235073844</v>
      </c>
      <c r="K399" s="7">
        <f t="shared" si="24"/>
        <v>0.05800580467480241</v>
      </c>
    </row>
    <row r="400" spans="8:11" ht="15">
      <c r="H400" s="8">
        <f t="shared" si="25"/>
        <v>66.41666666666637</v>
      </c>
      <c r="I400" s="7">
        <f ca="1" t="shared" si="23"/>
        <v>-1.463368161814698</v>
      </c>
      <c r="J400" s="9">
        <f t="shared" si="26"/>
        <v>0.0528834622586841</v>
      </c>
      <c r="K400" s="7">
        <f t="shared" si="24"/>
        <v>0.05873919277793124</v>
      </c>
    </row>
    <row r="401" spans="8:11" ht="15">
      <c r="H401" s="8">
        <f t="shared" si="25"/>
        <v>66.58333333333304</v>
      </c>
      <c r="I401" s="7">
        <f ca="1" t="shared" si="23"/>
        <v>0.20430694643988273</v>
      </c>
      <c r="J401" s="9">
        <f t="shared" si="26"/>
        <v>0.052765234581648335</v>
      </c>
      <c r="K401" s="7">
        <f t="shared" si="24"/>
        <v>0.051979730149493586</v>
      </c>
    </row>
    <row r="402" spans="8:11" ht="15">
      <c r="H402" s="8">
        <f t="shared" si="25"/>
        <v>66.74999999999972</v>
      </c>
      <c r="I402" s="7">
        <f ca="1" t="shared" si="23"/>
        <v>-0.3909989229224865</v>
      </c>
      <c r="J402" s="9">
        <f t="shared" si="26"/>
        <v>0.05264753464524333</v>
      </c>
      <c r="K402" s="7">
        <f t="shared" si="24"/>
        <v>0.05417006607226632</v>
      </c>
    </row>
    <row r="403" spans="8:11" ht="15">
      <c r="H403" s="8">
        <f t="shared" si="25"/>
        <v>66.91666666666639</v>
      </c>
      <c r="I403" s="7">
        <f ca="1" t="shared" si="23"/>
        <v>-0.08334580080682258</v>
      </c>
      <c r="J403" s="9">
        <f t="shared" si="26"/>
        <v>0.052530358922466346</v>
      </c>
      <c r="K403" s="7">
        <f t="shared" si="24"/>
        <v>0.0528522782153216</v>
      </c>
    </row>
    <row r="404" spans="8:11" ht="15">
      <c r="H404" s="8">
        <f t="shared" si="25"/>
        <v>67.08333333333306</v>
      </c>
      <c r="I404" s="7">
        <f ca="1" t="shared" si="23"/>
        <v>-0.47927290512416687</v>
      </c>
      <c r="J404" s="9">
        <f t="shared" si="26"/>
        <v>0.052413703917682436</v>
      </c>
      <c r="K404" s="7">
        <f t="shared" si="24"/>
        <v>0.05428004861915738</v>
      </c>
    </row>
    <row r="405" spans="8:11" ht="15">
      <c r="H405" s="8">
        <f t="shared" si="25"/>
        <v>67.24999999999973</v>
      </c>
      <c r="I405" s="7">
        <f ca="1" t="shared" si="23"/>
        <v>-1.2559431991137227</v>
      </c>
      <c r="J405" s="9">
        <f t="shared" si="26"/>
        <v>0.052297566166276385</v>
      </c>
      <c r="K405" s="7">
        <f t="shared" si="24"/>
        <v>0.057273306270402176</v>
      </c>
    </row>
    <row r="406" spans="8:11" ht="15">
      <c r="H406" s="8">
        <f t="shared" si="25"/>
        <v>67.4166666666664</v>
      </c>
      <c r="I406" s="7">
        <f ca="1" t="shared" si="23"/>
        <v>-1.6176564218952505</v>
      </c>
      <c r="J406" s="9">
        <f t="shared" si="26"/>
        <v>0.052181942234309345</v>
      </c>
      <c r="K406" s="7">
        <f t="shared" si="24"/>
        <v>0.058639570558228445</v>
      </c>
    </row>
    <row r="407" spans="8:11" ht="15">
      <c r="H407" s="8">
        <f t="shared" si="25"/>
        <v>67.58333333333307</v>
      </c>
      <c r="I407" s="7">
        <f ca="1" t="shared" si="23"/>
        <v>-1.6912261026242987</v>
      </c>
      <c r="J407" s="9">
        <f t="shared" si="26"/>
        <v>0.05206682871817997</v>
      </c>
      <c r="K407" s="7">
        <f t="shared" si="24"/>
        <v>0.05882326105323688</v>
      </c>
    </row>
    <row r="408" spans="8:11" ht="15">
      <c r="H408" s="8">
        <f t="shared" si="25"/>
        <v>67.74999999999974</v>
      </c>
      <c r="I408" s="7">
        <f ca="1" t="shared" si="23"/>
        <v>0.09198827812781094</v>
      </c>
      <c r="J408" s="9">
        <f t="shared" si="26"/>
        <v>0.05195222224429009</v>
      </c>
      <c r="K408" s="7">
        <f t="shared" si="24"/>
        <v>0.05160010128417184</v>
      </c>
    </row>
    <row r="409" spans="8:11" ht="15">
      <c r="H409" s="8">
        <f t="shared" si="25"/>
        <v>67.91666666666642</v>
      </c>
      <c r="I409" s="7">
        <f ca="1" t="shared" si="23"/>
        <v>-0.22036584097261408</v>
      </c>
      <c r="J409" s="9">
        <f t="shared" si="26"/>
        <v>0.051838119468714715</v>
      </c>
      <c r="K409" s="7">
        <f t="shared" si="24"/>
        <v>0.05268690440583462</v>
      </c>
    </row>
    <row r="410" spans="8:11" ht="15">
      <c r="H410" s="8">
        <f t="shared" si="25"/>
        <v>68.08333333333309</v>
      </c>
      <c r="I410" s="7">
        <f ca="1" t="shared" si="23"/>
        <v>0.6930437119718902</v>
      </c>
      <c r="J410" s="9">
        <f t="shared" si="26"/>
        <v>0.05172451707687648</v>
      </c>
      <c r="K410" s="7">
        <f t="shared" si="24"/>
        <v>0.04911276598614545</v>
      </c>
    </row>
    <row r="411" spans="8:11" ht="15">
      <c r="H411" s="8">
        <f t="shared" si="25"/>
        <v>68.24999999999976</v>
      </c>
      <c r="I411" s="7">
        <f ca="1" t="shared" si="23"/>
        <v>-0.3298715498103737</v>
      </c>
      <c r="J411" s="9">
        <f t="shared" si="26"/>
        <v>0.0516114117832243</v>
      </c>
      <c r="K411" s="7">
        <f t="shared" si="24"/>
        <v>0.052882713199251474</v>
      </c>
    </row>
    <row r="412" spans="8:11" ht="15">
      <c r="H412" s="8">
        <f t="shared" si="25"/>
        <v>68.41666666666643</v>
      </c>
      <c r="I412" s="7">
        <f ca="1" t="shared" si="23"/>
        <v>-0.36176223329837176</v>
      </c>
      <c r="J412" s="9">
        <f t="shared" si="26"/>
        <v>0.051498800330916264</v>
      </c>
      <c r="K412" s="7">
        <f t="shared" si="24"/>
        <v>0.052892679918899364</v>
      </c>
    </row>
    <row r="413" spans="8:11" ht="15">
      <c r="H413" s="8">
        <f t="shared" si="25"/>
        <v>68.5833333333331</v>
      </c>
      <c r="I413" s="7">
        <f ca="1" t="shared" si="23"/>
        <v>-0.3156030956713549</v>
      </c>
      <c r="J413" s="9">
        <f t="shared" si="26"/>
        <v>0.05138667949150666</v>
      </c>
      <c r="K413" s="7">
        <f t="shared" si="24"/>
        <v>0.052600234577084064</v>
      </c>
    </row>
    <row r="414" spans="8:11" ht="15">
      <c r="H414" s="8">
        <f t="shared" si="25"/>
        <v>68.74999999999977</v>
      </c>
      <c r="I414" s="7">
        <f ca="1" t="shared" si="23"/>
        <v>0.883901922419621</v>
      </c>
      <c r="J414" s="9">
        <f t="shared" si="26"/>
        <v>0.05127504606463713</v>
      </c>
      <c r="K414" s="7">
        <f t="shared" si="24"/>
        <v>0.04797107844663017</v>
      </c>
    </row>
    <row r="415" spans="8:11" ht="15">
      <c r="H415" s="8">
        <f t="shared" si="25"/>
        <v>68.91666666666644</v>
      </c>
      <c r="I415" s="7">
        <f ca="1" t="shared" si="23"/>
        <v>-1.0911051177864461</v>
      </c>
      <c r="J415" s="9">
        <f t="shared" si="26"/>
        <v>0.05116389687773179</v>
      </c>
      <c r="K415" s="7">
        <f t="shared" si="24"/>
        <v>0.055427687032474325</v>
      </c>
    </row>
    <row r="416" spans="8:11" ht="15">
      <c r="H416" s="8">
        <f t="shared" si="25"/>
        <v>69.08333333333312</v>
      </c>
      <c r="I416" s="7">
        <f ca="1" t="shared" si="23"/>
        <v>-0.9520354022406943</v>
      </c>
      <c r="J416" s="9">
        <f t="shared" si="26"/>
        <v>0.05105322878569636</v>
      </c>
      <c r="K416" s="7">
        <f t="shared" si="24"/>
        <v>0.05475787975814537</v>
      </c>
    </row>
    <row r="417" spans="8:11" ht="15">
      <c r="H417" s="8">
        <f t="shared" si="25"/>
        <v>69.24999999999979</v>
      </c>
      <c r="I417" s="7">
        <f ca="1" t="shared" si="23"/>
        <v>0.9267975365982026</v>
      </c>
      <c r="J417" s="9">
        <f t="shared" si="26"/>
        <v>0.05094303867062118</v>
      </c>
      <c r="K417" s="7">
        <f t="shared" si="24"/>
        <v>0.047491902473254834</v>
      </c>
    </row>
    <row r="418" spans="8:11" ht="15">
      <c r="H418" s="8">
        <f t="shared" si="25"/>
        <v>69.41666666666646</v>
      </c>
      <c r="I418" s="7">
        <f ca="1" t="shared" si="23"/>
        <v>1.0596973352017107</v>
      </c>
      <c r="J418" s="9">
        <f t="shared" si="26"/>
        <v>0.05083332344148804</v>
      </c>
      <c r="K418" s="7">
        <f t="shared" si="24"/>
        <v>0.04690273387448645</v>
      </c>
    </row>
    <row r="419" spans="8:11" ht="15">
      <c r="H419" s="8">
        <f t="shared" si="25"/>
        <v>69.58333333333313</v>
      </c>
      <c r="I419" s="7">
        <f ca="1" t="shared" si="23"/>
        <v>-0.21808713401100333</v>
      </c>
      <c r="J419" s="9">
        <f t="shared" si="26"/>
        <v>0.05072408003388086</v>
      </c>
      <c r="K419" s="7">
        <f t="shared" si="24"/>
        <v>0.05155600501495425</v>
      </c>
    </row>
    <row r="420" spans="8:11" ht="15">
      <c r="H420" s="8">
        <f t="shared" si="25"/>
        <v>69.7499999999998</v>
      </c>
      <c r="I420" s="7">
        <f ca="1" t="shared" si="23"/>
        <v>-1.3402213096292388</v>
      </c>
      <c r="J420" s="9">
        <f t="shared" si="26"/>
        <v>0.05061530540970004</v>
      </c>
      <c r="K420" s="7">
        <f t="shared" si="24"/>
        <v>0.05585830197904549</v>
      </c>
    </row>
    <row r="421" spans="8:11" ht="15">
      <c r="H421" s="8">
        <f t="shared" si="25"/>
        <v>69.91666666666647</v>
      </c>
      <c r="I421" s="7">
        <f ca="1" t="shared" si="23"/>
        <v>0.8138774661876649</v>
      </c>
      <c r="J421" s="9">
        <f t="shared" si="26"/>
        <v>0.0505069965568805</v>
      </c>
      <c r="K421" s="7">
        <f t="shared" si="24"/>
        <v>0.04748001297094501</v>
      </c>
    </row>
    <row r="422" spans="8:11" ht="15">
      <c r="H422" s="8">
        <f t="shared" si="25"/>
        <v>70.08333333333314</v>
      </c>
      <c r="I422" s="7">
        <f ca="1" t="shared" si="23"/>
        <v>-1.0907159726830393</v>
      </c>
      <c r="J422" s="9">
        <f t="shared" si="26"/>
        <v>0.050399150489113365</v>
      </c>
      <c r="K422" s="7">
        <f t="shared" si="24"/>
        <v>0.0546330931208465</v>
      </c>
    </row>
    <row r="423" spans="8:11" ht="15">
      <c r="H423" s="8">
        <f t="shared" si="25"/>
        <v>70.24999999999982</v>
      </c>
      <c r="I423" s="7">
        <f ca="1" t="shared" si="23"/>
        <v>0.24433669524073104</v>
      </c>
      <c r="J423" s="9">
        <f t="shared" si="26"/>
        <v>0.050291764245571184</v>
      </c>
      <c r="K423" s="7">
        <f t="shared" si="24"/>
        <v>0.04937295731020015</v>
      </c>
    </row>
    <row r="424" spans="8:11" ht="15">
      <c r="H424" s="8">
        <f t="shared" si="25"/>
        <v>70.41666666666649</v>
      </c>
      <c r="I424" s="7">
        <f ca="1" t="shared" si="23"/>
        <v>1.5621583649684352</v>
      </c>
      <c r="J424" s="9">
        <f t="shared" si="26"/>
        <v>0.050184834890636666</v>
      </c>
      <c r="K424" s="7">
        <f t="shared" si="24"/>
        <v>0.044486637640668916</v>
      </c>
    </row>
    <row r="425" spans="8:13" ht="15">
      <c r="H425" s="8">
        <f t="shared" si="25"/>
        <v>70.58333333333316</v>
      </c>
      <c r="I425" s="7">
        <f ca="1" t="shared" si="23"/>
        <v>-1.6548710220628084</v>
      </c>
      <c r="J425" s="9">
        <f t="shared" si="26"/>
        <v>0.05007835951363487</v>
      </c>
      <c r="K425" s="7">
        <f t="shared" si="24"/>
        <v>0.056570124529430006</v>
      </c>
      <c r="M425">
        <f>LOG(loss+0.1)</f>
        <v>1.6031443726201824</v>
      </c>
    </row>
    <row r="426" spans="8:11" ht="15">
      <c r="H426" s="8">
        <f t="shared" si="25"/>
        <v>70.74999999999983</v>
      </c>
      <c r="I426" s="7">
        <f ca="1" t="shared" si="23"/>
        <v>-0.14011319162175712</v>
      </c>
      <c r="J426" s="9">
        <f t="shared" si="26"/>
        <v>0.049972335228568796</v>
      </c>
      <c r="K426" s="7">
        <f t="shared" si="24"/>
        <v>0.05050239493584072</v>
      </c>
    </row>
    <row r="427" spans="8:11" ht="15">
      <c r="H427" s="8">
        <f t="shared" si="25"/>
        <v>70.9166666666665</v>
      </c>
      <c r="I427" s="7">
        <f ca="1" t="shared" si="23"/>
        <v>0.6502609792098657</v>
      </c>
      <c r="J427" s="9">
        <f t="shared" si="26"/>
        <v>0.04986675917385839</v>
      </c>
      <c r="K427" s="7">
        <f t="shared" si="24"/>
        <v>0.047452750038227125</v>
      </c>
    </row>
    <row r="428" spans="8:11" ht="15">
      <c r="H428" s="8">
        <f t="shared" si="25"/>
        <v>71.08333333333317</v>
      </c>
      <c r="I428" s="7">
        <f ca="1" t="shared" si="23"/>
        <v>2.180002792810529</v>
      </c>
      <c r="J428" s="9">
        <f t="shared" si="26"/>
        <v>0.04976162851208278</v>
      </c>
      <c r="K428" s="7">
        <f t="shared" si="24"/>
        <v>0.041945090466624</v>
      </c>
    </row>
    <row r="429" spans="8:11" ht="15">
      <c r="H429" s="8">
        <f t="shared" si="25"/>
        <v>71.24999999999984</v>
      </c>
      <c r="I429" s="7">
        <f ca="1" t="shared" si="23"/>
        <v>-1.6060068787183819</v>
      </c>
      <c r="J429" s="9">
        <f t="shared" si="26"/>
        <v>0.04965694042972581</v>
      </c>
      <c r="K429" s="7">
        <f t="shared" si="24"/>
        <v>0.05592647511934157</v>
      </c>
    </row>
    <row r="430" spans="8:11" ht="15">
      <c r="H430" s="8">
        <f t="shared" si="25"/>
        <v>71.41666666666652</v>
      </c>
      <c r="I430" s="7">
        <f ca="1" t="shared" si="23"/>
        <v>-2.0635986495444394</v>
      </c>
      <c r="J430" s="9">
        <f t="shared" si="26"/>
        <v>0.04955269213692474</v>
      </c>
      <c r="K430" s="7">
        <f t="shared" si="24"/>
        <v>0.05768941630472451</v>
      </c>
    </row>
    <row r="431" spans="8:11" ht="15">
      <c r="H431" s="8">
        <f t="shared" si="25"/>
        <v>71.58333333333319</v>
      </c>
      <c r="I431" s="7">
        <f ca="1" t="shared" si="23"/>
        <v>0.5575121210244289</v>
      </c>
      <c r="J431" s="9">
        <f t="shared" si="26"/>
        <v>0.049448880867222204</v>
      </c>
      <c r="K431" s="7">
        <f t="shared" si="24"/>
        <v>0.04738234857825706</v>
      </c>
    </row>
    <row r="432" spans="8:11" ht="15">
      <c r="H432" s="8">
        <f t="shared" si="25"/>
        <v>71.74999999999986</v>
      </c>
      <c r="I432" s="7">
        <f ca="1" t="shared" si="23"/>
        <v>-0.2913575922632441</v>
      </c>
      <c r="J432" s="9">
        <f t="shared" si="26"/>
        <v>0.04934550387732121</v>
      </c>
      <c r="K432" s="7">
        <f t="shared" si="24"/>
        <v>0.05044554829942552</v>
      </c>
    </row>
    <row r="433" spans="8:11" ht="15">
      <c r="H433" s="8">
        <f t="shared" si="25"/>
        <v>71.91666666666653</v>
      </c>
      <c r="I433" s="7">
        <f ca="1" t="shared" si="23"/>
        <v>-0.5332112657894177</v>
      </c>
      <c r="J433" s="9">
        <f t="shared" si="26"/>
        <v>0.049242558446843186</v>
      </c>
      <c r="K433" s="7">
        <f t="shared" si="24"/>
        <v>0.05126516555073959</v>
      </c>
    </row>
    <row r="434" spans="8:11" ht="15">
      <c r="H434" s="8">
        <f t="shared" si="25"/>
        <v>72.0833333333332</v>
      </c>
      <c r="I434" s="7">
        <f ca="1" t="shared" si="23"/>
        <v>0.4148420085696971</v>
      </c>
      <c r="J434" s="9">
        <f t="shared" si="26"/>
        <v>0.049140041878089145</v>
      </c>
      <c r="K434" s="7">
        <f t="shared" si="24"/>
        <v>0.04760151640170363</v>
      </c>
    </row>
    <row r="435" spans="8:11" ht="15">
      <c r="H435" s="8">
        <f t="shared" si="25"/>
        <v>72.24999999999987</v>
      </c>
      <c r="I435" s="7">
        <f ca="1" t="shared" si="23"/>
        <v>-0.9260685169867457</v>
      </c>
      <c r="J435" s="9">
        <f t="shared" si="26"/>
        <v>0.04903795149580375</v>
      </c>
      <c r="K435" s="7">
        <f t="shared" si="24"/>
        <v>0.05257656635395822</v>
      </c>
    </row>
    <row r="436" spans="8:11" ht="15">
      <c r="H436" s="8">
        <f t="shared" si="25"/>
        <v>72.41666666666654</v>
      </c>
      <c r="I436" s="7">
        <f ca="1" t="shared" si="23"/>
        <v>-0.4438532770500685</v>
      </c>
      <c r="J436" s="9">
        <f t="shared" si="26"/>
        <v>0.04893628464694236</v>
      </c>
      <c r="K436" s="7">
        <f t="shared" si="24"/>
        <v>0.05061197547982044</v>
      </c>
    </row>
    <row r="437" spans="8:11" ht="15">
      <c r="H437" s="8">
        <f t="shared" si="25"/>
        <v>72.58333333333321</v>
      </c>
      <c r="I437" s="7">
        <f ca="1" t="shared" si="23"/>
        <v>0.918341569676689</v>
      </c>
      <c r="J437" s="9">
        <f t="shared" si="26"/>
        <v>0.04883503870044095</v>
      </c>
      <c r="K437" s="7">
        <f t="shared" si="24"/>
        <v>0.04547636988922541</v>
      </c>
    </row>
    <row r="438" spans="8:11" ht="15">
      <c r="H438" s="8">
        <f t="shared" si="25"/>
        <v>72.74999999999989</v>
      </c>
      <c r="I438" s="7">
        <f ca="1" t="shared" si="23"/>
        <v>-0.3090500562922569</v>
      </c>
      <c r="J438" s="9">
        <f t="shared" si="26"/>
        <v>0.048734211046988926</v>
      </c>
      <c r="K438" s="7">
        <f t="shared" si="24"/>
        <v>0.04989531260491315</v>
      </c>
    </row>
    <row r="439" spans="8:11" ht="15">
      <c r="H439" s="8">
        <f t="shared" si="25"/>
        <v>72.91666666666656</v>
      </c>
      <c r="I439" s="7">
        <f ca="1" t="shared" si="23"/>
        <v>0.06470705033636731</v>
      </c>
      <c r="J439" s="9">
        <f t="shared" si="26"/>
        <v>0.04863379909880468</v>
      </c>
      <c r="K439" s="7">
        <f t="shared" si="24"/>
        <v>0.048392972266635755</v>
      </c>
    </row>
    <row r="440" spans="8:11" ht="15">
      <c r="H440" s="8">
        <f t="shared" si="25"/>
        <v>73.08333333333323</v>
      </c>
      <c r="I440" s="7">
        <f ca="1" t="shared" si="23"/>
        <v>-1.4625337249387793</v>
      </c>
      <c r="J440" s="9">
        <f t="shared" si="26"/>
        <v>0.048533800289413995</v>
      </c>
      <c r="K440" s="7">
        <f t="shared" si="24"/>
        <v>0.054167904740652834</v>
      </c>
    </row>
    <row r="441" spans="8:11" ht="15">
      <c r="H441" s="8">
        <f t="shared" si="25"/>
        <v>73.2499999999999</v>
      </c>
      <c r="I441" s="7">
        <f ca="1" t="shared" si="23"/>
        <v>0.5743968118584515</v>
      </c>
      <c r="J441" s="9">
        <f t="shared" si="26"/>
        <v>0.048434212073431133</v>
      </c>
      <c r="K441" s="7">
        <f t="shared" si="24"/>
        <v>0.04632458024350065</v>
      </c>
    </row>
    <row r="442" spans="8:11" ht="15">
      <c r="H442" s="8">
        <f t="shared" si="25"/>
        <v>73.41666666666657</v>
      </c>
      <c r="I442" s="7">
        <f ca="1" t="shared" si="23"/>
        <v>0.526042618351084</v>
      </c>
      <c r="J442" s="9">
        <f t="shared" si="26"/>
        <v>0.04833503192634264</v>
      </c>
      <c r="K442" s="7">
        <f t="shared" si="24"/>
        <v>0.04640256421202178</v>
      </c>
    </row>
    <row r="443" spans="8:11" ht="15">
      <c r="H443" s="8">
        <f t="shared" si="25"/>
        <v>73.58333333333324</v>
      </c>
      <c r="I443" s="7">
        <f ca="1" t="shared" si="23"/>
        <v>-1.318632392594175</v>
      </c>
      <c r="J443" s="9">
        <f t="shared" si="26"/>
        <v>0.0482362573442938</v>
      </c>
      <c r="K443" s="7">
        <f t="shared" si="24"/>
        <v>0.053285577863585835</v>
      </c>
    </row>
    <row r="444" spans="8:11" ht="15">
      <c r="H444" s="8">
        <f t="shared" si="25"/>
        <v>73.74999999999991</v>
      </c>
      <c r="I444" s="7">
        <f ca="1" t="shared" si="23"/>
        <v>0.4887967055493371</v>
      </c>
      <c r="J444" s="9">
        <f t="shared" si="26"/>
        <v>0.04813788584387769</v>
      </c>
      <c r="K444" s="7">
        <f t="shared" si="24"/>
        <v>0.046343827500671717</v>
      </c>
    </row>
    <row r="445" spans="8:11" ht="15">
      <c r="H445" s="8">
        <f t="shared" si="25"/>
        <v>73.91666666666659</v>
      </c>
      <c r="I445" s="7">
        <f ca="1" t="shared" si="23"/>
        <v>0.029791507139050995</v>
      </c>
      <c r="J445" s="9">
        <f t="shared" si="26"/>
        <v>0.04803991496192683</v>
      </c>
      <c r="K445" s="7">
        <f t="shared" si="24"/>
        <v>0.0479295236371361</v>
      </c>
    </row>
    <row r="446" spans="8:11" ht="15">
      <c r="H446" s="8">
        <f t="shared" si="25"/>
        <v>74.08333333333326</v>
      </c>
      <c r="I446" s="7">
        <f ca="1" t="shared" si="23"/>
        <v>0.11356250640478355</v>
      </c>
      <c r="J446" s="9">
        <f t="shared" si="26"/>
        <v>0.047942342255307406</v>
      </c>
      <c r="K446" s="7">
        <f t="shared" si="24"/>
        <v>0.04752269865714595</v>
      </c>
    </row>
    <row r="447" spans="8:11" ht="15">
      <c r="H447" s="8">
        <f t="shared" si="25"/>
        <v>74.24999999999993</v>
      </c>
      <c r="I447" s="7">
        <f ca="1" t="shared" si="23"/>
        <v>-0.4146307128528288</v>
      </c>
      <c r="J447" s="9">
        <f t="shared" si="26"/>
        <v>0.04784516530071592</v>
      </c>
      <c r="K447" s="7">
        <f t="shared" si="24"/>
        <v>0.04939458097084245</v>
      </c>
    </row>
    <row r="448" spans="8:11" ht="15">
      <c r="H448" s="8">
        <f t="shared" si="25"/>
        <v>74.4166666666666</v>
      </c>
      <c r="I448" s="7">
        <f ca="1" t="shared" si="23"/>
        <v>-1.0604114092590273</v>
      </c>
      <c r="J448" s="9">
        <f t="shared" si="26"/>
        <v>0.0477483816944784</v>
      </c>
      <c r="K448" s="7">
        <f t="shared" si="24"/>
        <v>0.051767134048712006</v>
      </c>
    </row>
    <row r="449" spans="8:11" ht="15">
      <c r="H449" s="8">
        <f t="shared" si="25"/>
        <v>74.58333333333327</v>
      </c>
      <c r="I449" s="7">
        <f ca="1" t="shared" si="23"/>
        <v>0.34446831971805847</v>
      </c>
      <c r="J449" s="9">
        <f t="shared" si="26"/>
        <v>0.04765198905235197</v>
      </c>
      <c r="K449" s="7">
        <f t="shared" si="24"/>
        <v>0.04638892936230651</v>
      </c>
    </row>
    <row r="450" spans="8:11" ht="15">
      <c r="H450" s="8">
        <f t="shared" si="25"/>
        <v>74.74999999999994</v>
      </c>
      <c r="I450" s="7">
        <f aca="true" ca="1" t="shared" si="27" ref="I450:I513">NORMSINV(RAND())</f>
        <v>-0.5402675087485402</v>
      </c>
      <c r="J450" s="9">
        <f t="shared" si="26"/>
        <v>0.047555985009328894</v>
      </c>
      <c r="K450" s="7">
        <f aca="true" t="shared" si="28" ref="K450:K513">((A0/B0)/(((cph+error*$I450)*(A0/(B0*J450*100+C0)+D0)/cph-D0))-C0/B0)/100</f>
        <v>0.04957557189234223</v>
      </c>
    </row>
    <row r="451" spans="8:11" ht="15">
      <c r="H451" s="8">
        <f aca="true" t="shared" si="29" ref="H451:H514">hours/24+H450</f>
        <v>74.91666666666661</v>
      </c>
      <c r="I451" s="7">
        <f ca="1" t="shared" si="27"/>
        <v>0.9587342130090766</v>
      </c>
      <c r="J451" s="9">
        <f aca="true" t="shared" si="30" ref="J451:J514">IF(AND(H451&gt;tlow,H451&lt;thigh),(J450*500+precip)/500,J450*EXP((-J450*(H451-H450)*(loss+0.1)^1.5)/1000))</f>
        <v>0.04746036721944292</v>
      </c>
      <c r="K451" s="7">
        <f t="shared" si="28"/>
        <v>0.04399877488502707</v>
      </c>
    </row>
    <row r="452" spans="8:11" ht="15">
      <c r="H452" s="8">
        <f t="shared" si="29"/>
        <v>75.08333333333329</v>
      </c>
      <c r="I452" s="7">
        <f ca="1" t="shared" si="27"/>
        <v>0.3201943662852973</v>
      </c>
      <c r="J452" s="9">
        <f t="shared" si="30"/>
        <v>0.047365133355578</v>
      </c>
      <c r="K452" s="7">
        <f t="shared" si="28"/>
        <v>0.046193386185996985</v>
      </c>
    </row>
    <row r="453" spans="8:11" ht="15">
      <c r="H453" s="8">
        <f t="shared" si="29"/>
        <v>75.24999999999996</v>
      </c>
      <c r="I453" s="7">
        <f ca="1" t="shared" si="27"/>
        <v>-1.3410151234354002</v>
      </c>
      <c r="J453" s="9">
        <f t="shared" si="30"/>
        <v>0.047270281109279326</v>
      </c>
      <c r="K453" s="7">
        <f t="shared" si="28"/>
        <v>0.052364241260527286</v>
      </c>
    </row>
    <row r="454" spans="8:11" ht="15">
      <c r="H454" s="8">
        <f t="shared" si="29"/>
        <v>75.41666666666663</v>
      </c>
      <c r="I454" s="7">
        <f ca="1" t="shared" si="27"/>
        <v>-0.24672368486794355</v>
      </c>
      <c r="J454" s="9">
        <f t="shared" si="30"/>
        <v>0.04717580819056656</v>
      </c>
      <c r="K454" s="7">
        <f t="shared" si="28"/>
        <v>0.048088848226379606</v>
      </c>
    </row>
    <row r="455" spans="8:11" ht="15">
      <c r="H455" s="8">
        <f t="shared" si="29"/>
        <v>75.5833333333333</v>
      </c>
      <c r="I455" s="7">
        <f ca="1" t="shared" si="27"/>
        <v>1.0718718178161604</v>
      </c>
      <c r="J455" s="9">
        <f t="shared" si="30"/>
        <v>0.0470817123277494</v>
      </c>
      <c r="K455" s="7">
        <f t="shared" si="28"/>
        <v>0.04323407412741922</v>
      </c>
    </row>
    <row r="456" spans="8:11" ht="15">
      <c r="H456" s="8">
        <f t="shared" si="29"/>
        <v>75.74999999999997</v>
      </c>
      <c r="I456" s="7">
        <f ca="1" t="shared" si="27"/>
        <v>0.9822736290711749</v>
      </c>
      <c r="J456" s="9">
        <f t="shared" si="30"/>
        <v>0.046987991267245274</v>
      </c>
      <c r="K456" s="7">
        <f t="shared" si="28"/>
        <v>0.04345786578142771</v>
      </c>
    </row>
    <row r="457" spans="8:11" ht="15">
      <c r="H457" s="8">
        <f t="shared" si="29"/>
        <v>75.91666666666664</v>
      </c>
      <c r="I457" s="7">
        <f ca="1" t="shared" si="27"/>
        <v>-0.8524614448397352</v>
      </c>
      <c r="J457" s="9">
        <f t="shared" si="30"/>
        <v>0.04689464277339926</v>
      </c>
      <c r="K457" s="7">
        <f t="shared" si="28"/>
        <v>0.05008555536693379</v>
      </c>
    </row>
    <row r="458" spans="8:11" ht="15">
      <c r="H458" s="8">
        <f t="shared" si="29"/>
        <v>76.08333333333331</v>
      </c>
      <c r="I458" s="7">
        <f ca="1" t="shared" si="27"/>
        <v>-0.8826893088728236</v>
      </c>
      <c r="J458" s="9">
        <f t="shared" si="30"/>
        <v>0.04680166462830613</v>
      </c>
      <c r="K458" s="7">
        <f t="shared" si="28"/>
        <v>0.050105310402620874</v>
      </c>
    </row>
    <row r="459" spans="8:11" ht="15">
      <c r="H459" s="8">
        <f t="shared" si="29"/>
        <v>76.24999999999999</v>
      </c>
      <c r="I459" s="7">
        <f ca="1" t="shared" si="27"/>
        <v>-0.5489916713004981</v>
      </c>
      <c r="J459" s="9">
        <f t="shared" si="30"/>
        <v>0.0467090546316345</v>
      </c>
      <c r="K459" s="7">
        <f t="shared" si="28"/>
        <v>0.048746364291132736</v>
      </c>
    </row>
    <row r="460" spans="8:11" ht="15">
      <c r="H460" s="8">
        <f t="shared" si="29"/>
        <v>76.41666666666666</v>
      </c>
      <c r="I460" s="7">
        <f ca="1" t="shared" si="27"/>
        <v>-0.8945808675559292</v>
      </c>
      <c r="J460" s="9">
        <f t="shared" si="30"/>
        <v>0.04661681060045309</v>
      </c>
      <c r="K460" s="7">
        <f t="shared" si="28"/>
        <v>0.0499603939803939</v>
      </c>
    </row>
    <row r="461" spans="8:11" ht="15">
      <c r="H461" s="8">
        <f t="shared" si="29"/>
        <v>76.58333333333333</v>
      </c>
      <c r="I461" s="7">
        <f ca="1" t="shared" si="27"/>
        <v>-0.24857607086488742</v>
      </c>
      <c r="J461" s="9">
        <f t="shared" si="30"/>
        <v>0.04652493036905904</v>
      </c>
      <c r="K461" s="7">
        <f t="shared" si="28"/>
        <v>0.04743959299570026</v>
      </c>
    </row>
    <row r="462" spans="8:11" ht="15">
      <c r="H462" s="8">
        <f t="shared" si="29"/>
        <v>76.75</v>
      </c>
      <c r="I462" s="7">
        <f ca="1" t="shared" si="27"/>
        <v>0.39799165026448624</v>
      </c>
      <c r="J462" s="9">
        <f t="shared" si="30"/>
        <v>0.046433411788808214</v>
      </c>
      <c r="K462" s="7">
        <f t="shared" si="28"/>
        <v>0.04499137117795264</v>
      </c>
    </row>
    <row r="463" spans="8:11" ht="15">
      <c r="H463" s="8">
        <f t="shared" si="29"/>
        <v>76.91666666666667</v>
      </c>
      <c r="I463" s="7">
        <f ca="1" t="shared" si="27"/>
        <v>0.21320857332858323</v>
      </c>
      <c r="J463" s="9">
        <f t="shared" si="30"/>
        <v>0.04634225272794758</v>
      </c>
      <c r="K463" s="7">
        <f t="shared" si="28"/>
        <v>0.04556714289281242</v>
      </c>
    </row>
    <row r="464" spans="8:11" ht="15">
      <c r="H464" s="8">
        <f t="shared" si="29"/>
        <v>77.08333333333334</v>
      </c>
      <c r="I464" s="7">
        <f ca="1" t="shared" si="27"/>
        <v>0.30357126367195153</v>
      </c>
      <c r="J464" s="9">
        <f t="shared" si="30"/>
        <v>0.04625145107144948</v>
      </c>
      <c r="K464" s="7">
        <f t="shared" si="28"/>
        <v>0.04515095547554296</v>
      </c>
    </row>
    <row r="465" spans="8:11" ht="15">
      <c r="H465" s="8">
        <f t="shared" si="29"/>
        <v>77.25000000000001</v>
      </c>
      <c r="I465" s="7">
        <f ca="1" t="shared" si="27"/>
        <v>1.4230559558661784</v>
      </c>
      <c r="J465" s="9">
        <f t="shared" si="30"/>
        <v>0.04616100472084792</v>
      </c>
      <c r="K465" s="7">
        <f t="shared" si="28"/>
        <v>0.0411327861761537</v>
      </c>
    </row>
    <row r="466" spans="8:11" ht="15">
      <c r="H466" s="8">
        <f t="shared" si="29"/>
        <v>77.41666666666669</v>
      </c>
      <c r="I466" s="7">
        <f ca="1" t="shared" si="27"/>
        <v>-0.7291639067603364</v>
      </c>
      <c r="J466" s="9">
        <f t="shared" si="30"/>
        <v>0.04607091159407674</v>
      </c>
      <c r="K466" s="7">
        <f t="shared" si="28"/>
        <v>0.0487727194733786</v>
      </c>
    </row>
    <row r="467" spans="8:11" ht="15">
      <c r="H467" s="8">
        <f t="shared" si="29"/>
        <v>77.58333333333336</v>
      </c>
      <c r="I467" s="7">
        <f ca="1" t="shared" si="27"/>
        <v>-0.7795427233336485</v>
      </c>
      <c r="J467" s="9">
        <f t="shared" si="30"/>
        <v>0.04598116962530967</v>
      </c>
      <c r="K467" s="7">
        <f t="shared" si="28"/>
        <v>0.04887069053145478</v>
      </c>
    </row>
    <row r="468" spans="8:11" ht="15">
      <c r="H468" s="8">
        <f t="shared" si="29"/>
        <v>77.75000000000003</v>
      </c>
      <c r="I468" s="7">
        <f ca="1" t="shared" si="27"/>
        <v>-0.9750229272912274</v>
      </c>
      <c r="J468" s="9">
        <f t="shared" si="30"/>
        <v>0.045891776764802286</v>
      </c>
      <c r="K468" s="7">
        <f t="shared" si="28"/>
        <v>0.04951932487515851</v>
      </c>
    </row>
    <row r="469" spans="8:11" ht="15">
      <c r="H469" s="8">
        <f t="shared" si="29"/>
        <v>77.9166666666667</v>
      </c>
      <c r="I469" s="7">
        <f ca="1" t="shared" si="27"/>
        <v>0.32014626110211386</v>
      </c>
      <c r="J469" s="9">
        <f t="shared" si="30"/>
        <v>0.0458027309787358</v>
      </c>
      <c r="K469" s="7">
        <f t="shared" si="28"/>
        <v>0.0446471693361179</v>
      </c>
    </row>
    <row r="470" spans="8:11" ht="15">
      <c r="H470" s="8">
        <f t="shared" si="29"/>
        <v>78.08333333333337</v>
      </c>
      <c r="I470" s="7">
        <f ca="1" t="shared" si="27"/>
        <v>0.4901605607787568</v>
      </c>
      <c r="J470" s="9">
        <f t="shared" si="30"/>
        <v>0.04571403024906265</v>
      </c>
      <c r="K470" s="7">
        <f t="shared" si="28"/>
        <v>0.04395290986351792</v>
      </c>
    </row>
    <row r="471" spans="8:11" ht="15">
      <c r="H471" s="8">
        <f t="shared" si="29"/>
        <v>78.25000000000004</v>
      </c>
      <c r="I471" s="7">
        <f ca="1" t="shared" si="27"/>
        <v>-0.1544950361672996</v>
      </c>
      <c r="J471" s="9">
        <f t="shared" si="30"/>
        <v>0.045625672573353884</v>
      </c>
      <c r="K471" s="7">
        <f t="shared" si="28"/>
        <v>0.04618843755550262</v>
      </c>
    </row>
    <row r="472" spans="8:11" ht="15">
      <c r="H472" s="8">
        <f t="shared" si="29"/>
        <v>78.41666666666671</v>
      </c>
      <c r="I472" s="7">
        <f ca="1" t="shared" si="27"/>
        <v>0.04025543330248829</v>
      </c>
      <c r="J472" s="9">
        <f t="shared" si="30"/>
        <v>0.04553765596464835</v>
      </c>
      <c r="K472" s="7">
        <f t="shared" si="28"/>
        <v>0.04539177963862063</v>
      </c>
    </row>
    <row r="473" spans="8:11" ht="15">
      <c r="H473" s="8">
        <f t="shared" si="29"/>
        <v>78.58333333333339</v>
      </c>
      <c r="I473" s="7">
        <f ca="1" t="shared" si="27"/>
        <v>-1.4683990025193356</v>
      </c>
      <c r="J473" s="9">
        <f t="shared" si="30"/>
        <v>0.04544997845130358</v>
      </c>
      <c r="K473" s="7">
        <f t="shared" si="28"/>
        <v>0.05095431792369194</v>
      </c>
    </row>
    <row r="474" spans="8:11" ht="15">
      <c r="H474" s="8">
        <f t="shared" si="29"/>
        <v>78.75000000000006</v>
      </c>
      <c r="I474" s="7">
        <f ca="1" t="shared" si="27"/>
        <v>2.3202368087853484</v>
      </c>
      <c r="J474" s="9">
        <f t="shared" si="30"/>
        <v>0.04536263807684842</v>
      </c>
      <c r="K474" s="7">
        <f t="shared" si="28"/>
        <v>0.0373782808384219</v>
      </c>
    </row>
    <row r="475" spans="8:11" ht="15">
      <c r="H475" s="8">
        <f t="shared" si="29"/>
        <v>78.91666666666673</v>
      </c>
      <c r="I475" s="7">
        <f ca="1" t="shared" si="27"/>
        <v>-0.29366507800543473</v>
      </c>
      <c r="J475" s="9">
        <f t="shared" si="30"/>
        <v>0.04527563289983738</v>
      </c>
      <c r="K475" s="7">
        <f t="shared" si="28"/>
        <v>0.04634538938941919</v>
      </c>
    </row>
    <row r="476" spans="8:11" ht="15">
      <c r="H476" s="8">
        <f t="shared" si="29"/>
        <v>79.0833333333334</v>
      </c>
      <c r="I476" s="7">
        <f ca="1" t="shared" si="27"/>
        <v>1.006334265766839</v>
      </c>
      <c r="J476" s="9">
        <f t="shared" si="30"/>
        <v>0.04518896099370662</v>
      </c>
      <c r="K476" s="7">
        <f t="shared" si="28"/>
        <v>0.041631004166286074</v>
      </c>
    </row>
    <row r="477" spans="8:11" ht="15">
      <c r="H477" s="8">
        <f t="shared" si="29"/>
        <v>79.25000000000007</v>
      </c>
      <c r="I477" s="7">
        <f ca="1" t="shared" si="27"/>
        <v>0.6763657060262251</v>
      </c>
      <c r="J477" s="9">
        <f t="shared" si="30"/>
        <v>0.045102620446631596</v>
      </c>
      <c r="K477" s="7">
        <f t="shared" si="28"/>
        <v>0.04269559065449655</v>
      </c>
    </row>
    <row r="478" spans="8:11" ht="15">
      <c r="H478" s="8">
        <f t="shared" si="29"/>
        <v>79.41666666666674</v>
      </c>
      <c r="I478" s="7">
        <f ca="1" t="shared" si="27"/>
        <v>-1.7384391747351096</v>
      </c>
      <c r="J478" s="9">
        <f t="shared" si="30"/>
        <v>0.04501660936138637</v>
      </c>
      <c r="K478" s="7">
        <f t="shared" si="28"/>
        <v>0.0515490457260233</v>
      </c>
    </row>
    <row r="479" spans="8:11" ht="15">
      <c r="H479" s="8">
        <f t="shared" si="29"/>
        <v>79.58333333333341</v>
      </c>
      <c r="I479" s="7">
        <f ca="1" t="shared" si="27"/>
        <v>-0.060414024167916344</v>
      </c>
      <c r="J479" s="9">
        <f t="shared" si="30"/>
        <v>0.0449309258552045</v>
      </c>
      <c r="K479" s="7">
        <f t="shared" si="28"/>
        <v>0.04514917015923903</v>
      </c>
    </row>
    <row r="480" spans="8:11" ht="15">
      <c r="H480" s="8">
        <f t="shared" si="29"/>
        <v>79.75000000000009</v>
      </c>
      <c r="I480" s="7">
        <f ca="1" t="shared" si="27"/>
        <v>0.7585157946620773</v>
      </c>
      <c r="J480" s="9">
        <f t="shared" si="30"/>
        <v>0.04484556805964152</v>
      </c>
      <c r="K480" s="7">
        <f t="shared" si="28"/>
        <v>0.04215722973342951</v>
      </c>
    </row>
    <row r="481" spans="8:11" ht="15">
      <c r="H481" s="8">
        <f t="shared" si="29"/>
        <v>79.91666666666676</v>
      </c>
      <c r="I481" s="7">
        <f ca="1" t="shared" si="27"/>
        <v>-0.5108551634657039</v>
      </c>
      <c r="J481" s="9">
        <f t="shared" si="30"/>
        <v>0.04476053412043898</v>
      </c>
      <c r="K481" s="7">
        <f t="shared" si="28"/>
        <v>0.046622113224220066</v>
      </c>
    </row>
    <row r="482" spans="8:11" ht="15">
      <c r="H482" s="8">
        <f t="shared" si="29"/>
        <v>80.08333333333343</v>
      </c>
      <c r="I482" s="7">
        <f ca="1" t="shared" si="27"/>
        <v>-0.2659549336135888</v>
      </c>
      <c r="J482" s="9">
        <f t="shared" si="30"/>
        <v>0.044675822197390073</v>
      </c>
      <c r="K482" s="7">
        <f t="shared" si="28"/>
        <v>0.04563886345854837</v>
      </c>
    </row>
    <row r="483" spans="8:11" ht="15">
      <c r="H483" s="8">
        <f t="shared" si="29"/>
        <v>80.2500000000001</v>
      </c>
      <c r="I483" s="7">
        <f ca="1" t="shared" si="27"/>
        <v>0.28547825455826903</v>
      </c>
      <c r="J483" s="9">
        <f t="shared" si="30"/>
        <v>0.044591430464206716</v>
      </c>
      <c r="K483" s="7">
        <f t="shared" si="28"/>
        <v>0.04357122352242687</v>
      </c>
    </row>
    <row r="484" spans="8:11" ht="15">
      <c r="H484" s="8">
        <f t="shared" si="29"/>
        <v>80.41666666666677</v>
      </c>
      <c r="I484" s="7">
        <f ca="1" t="shared" si="27"/>
        <v>1.0792932473823482</v>
      </c>
      <c r="J484" s="9">
        <f t="shared" si="30"/>
        <v>0.04450735710838822</v>
      </c>
      <c r="K484" s="7">
        <f t="shared" si="28"/>
        <v>0.04072047464700045</v>
      </c>
    </row>
    <row r="485" spans="8:11" ht="15">
      <c r="H485" s="8">
        <f t="shared" si="29"/>
        <v>80.58333333333344</v>
      </c>
      <c r="I485" s="7">
        <f ca="1" t="shared" si="27"/>
        <v>-0.2899330207855063</v>
      </c>
      <c r="J485" s="9">
        <f t="shared" si="30"/>
        <v>0.04442360033109137</v>
      </c>
      <c r="K485" s="7">
        <f t="shared" si="28"/>
        <v>0.045471673876297844</v>
      </c>
    </row>
    <row r="486" spans="8:11" ht="15">
      <c r="H486" s="8">
        <f t="shared" si="29"/>
        <v>80.75000000000011</v>
      </c>
      <c r="I486" s="7">
        <f ca="1" t="shared" si="27"/>
        <v>0.7865706165265112</v>
      </c>
      <c r="J486" s="9">
        <f t="shared" si="30"/>
        <v>0.04434015834700202</v>
      </c>
      <c r="K486" s="7">
        <f t="shared" si="28"/>
        <v>0.041566583547807685</v>
      </c>
    </row>
    <row r="487" spans="8:11" ht="15">
      <c r="H487" s="8">
        <f t="shared" si="29"/>
        <v>80.91666666666679</v>
      </c>
      <c r="I487" s="7">
        <f ca="1" t="shared" si="27"/>
        <v>0.7408855250362825</v>
      </c>
      <c r="J487" s="9">
        <f t="shared" si="30"/>
        <v>0.04425702938420811</v>
      </c>
      <c r="K487" s="7">
        <f t="shared" si="28"/>
        <v>0.04164383588575507</v>
      </c>
    </row>
    <row r="488" spans="8:11" ht="15">
      <c r="H488" s="8">
        <f t="shared" si="29"/>
        <v>81.08333333333346</v>
      </c>
      <c r="I488" s="7">
        <f ca="1" t="shared" si="27"/>
        <v>-1.9647090302196086</v>
      </c>
      <c r="J488" s="9">
        <f t="shared" si="30"/>
        <v>0.044174211684074136</v>
      </c>
      <c r="K488" s="7">
        <f t="shared" si="28"/>
        <v>0.05154000716164703</v>
      </c>
    </row>
    <row r="489" spans="8:11" ht="15">
      <c r="H489" s="8">
        <f t="shared" si="29"/>
        <v>81.25000000000013</v>
      </c>
      <c r="I489" s="7">
        <f ca="1" t="shared" si="27"/>
        <v>-1.3993796663454745</v>
      </c>
      <c r="J489" s="9">
        <f t="shared" si="30"/>
        <v>0.044091703501116984</v>
      </c>
      <c r="K489" s="7">
        <f t="shared" si="28"/>
        <v>0.04926528038159319</v>
      </c>
    </row>
    <row r="490" spans="8:11" ht="15">
      <c r="H490" s="8">
        <f t="shared" si="29"/>
        <v>81.4166666666668</v>
      </c>
      <c r="I490" s="7">
        <f ca="1" t="shared" si="27"/>
        <v>0.7782735628794584</v>
      </c>
      <c r="J490" s="9">
        <f t="shared" si="30"/>
        <v>0.04400950310288321</v>
      </c>
      <c r="K490" s="7">
        <f t="shared" si="28"/>
        <v>0.041272738635688457</v>
      </c>
    </row>
    <row r="491" spans="8:11" ht="15">
      <c r="H491" s="8">
        <f t="shared" si="29"/>
        <v>81.58333333333347</v>
      </c>
      <c r="I491" s="7">
        <f ca="1" t="shared" si="27"/>
        <v>0.4707315000535478</v>
      </c>
      <c r="J491" s="9">
        <f t="shared" si="30"/>
        <v>0.04392760876982763</v>
      </c>
      <c r="K491" s="7">
        <f t="shared" si="28"/>
        <v>0.04226218776650878</v>
      </c>
    </row>
    <row r="492" spans="8:11" ht="15">
      <c r="H492" s="8">
        <f t="shared" si="29"/>
        <v>81.75000000000014</v>
      </c>
      <c r="I492" s="7">
        <f ca="1" t="shared" si="27"/>
        <v>0.15317483975365492</v>
      </c>
      <c r="J492" s="9">
        <f t="shared" si="30"/>
        <v>0.043846018795193356</v>
      </c>
      <c r="K492" s="7">
        <f t="shared" si="28"/>
        <v>0.043300636045806494</v>
      </c>
    </row>
    <row r="493" spans="8:11" ht="15">
      <c r="H493" s="8">
        <f t="shared" si="29"/>
        <v>81.91666666666681</v>
      </c>
      <c r="I493" s="7">
        <f ca="1" t="shared" si="27"/>
        <v>0.5371504790657615</v>
      </c>
      <c r="J493" s="9">
        <f t="shared" si="30"/>
        <v>0.04376473148489304</v>
      </c>
      <c r="K493" s="7">
        <f t="shared" si="28"/>
        <v>0.04186988376586129</v>
      </c>
    </row>
    <row r="494" spans="8:11" ht="15">
      <c r="H494" s="8">
        <f t="shared" si="29"/>
        <v>82.08333333333348</v>
      </c>
      <c r="I494" s="7">
        <f ca="1" t="shared" si="27"/>
        <v>-0.11050645008122484</v>
      </c>
      <c r="J494" s="9">
        <f t="shared" si="30"/>
        <v>0.04368374515739156</v>
      </c>
      <c r="K494" s="7">
        <f t="shared" si="28"/>
        <v>0.044078969403111755</v>
      </c>
    </row>
    <row r="495" spans="8:11" ht="15">
      <c r="H495" s="8">
        <f t="shared" si="29"/>
        <v>82.25000000000016</v>
      </c>
      <c r="I495" s="7">
        <f ca="1" t="shared" si="27"/>
        <v>-0.08306738195698671</v>
      </c>
      <c r="J495" s="9">
        <f t="shared" si="30"/>
        <v>0.04360305814358995</v>
      </c>
      <c r="K495" s="7">
        <f t="shared" si="28"/>
        <v>0.04389974879897956</v>
      </c>
    </row>
    <row r="496" spans="8:11" ht="15">
      <c r="H496" s="8">
        <f t="shared" si="29"/>
        <v>82.41666666666683</v>
      </c>
      <c r="I496" s="7">
        <f ca="1" t="shared" si="27"/>
        <v>-0.8147442161759291</v>
      </c>
      <c r="J496" s="9">
        <f t="shared" si="30"/>
        <v>0.0435226687867106</v>
      </c>
      <c r="K496" s="7">
        <f t="shared" si="28"/>
        <v>0.04647927159652141</v>
      </c>
    </row>
    <row r="497" spans="8:11" ht="15">
      <c r="H497" s="8">
        <f t="shared" si="29"/>
        <v>82.5833333333335</v>
      </c>
      <c r="I497" s="7">
        <f ca="1" t="shared" si="27"/>
        <v>-0.7746937025366931</v>
      </c>
      <c r="J497" s="9">
        <f t="shared" si="30"/>
        <v>0.04344257544218378</v>
      </c>
      <c r="K497" s="7">
        <f t="shared" si="28"/>
        <v>0.04624923833752732</v>
      </c>
    </row>
    <row r="498" spans="8:11" ht="15">
      <c r="H498" s="8">
        <f t="shared" si="29"/>
        <v>82.75000000000017</v>
      </c>
      <c r="I498" s="7">
        <f ca="1" t="shared" si="27"/>
        <v>-1.3219942012187138</v>
      </c>
      <c r="J498" s="9">
        <f t="shared" si="30"/>
        <v>0.043362776477535364</v>
      </c>
      <c r="K498" s="7">
        <f t="shared" si="28"/>
        <v>0.04820944620724951</v>
      </c>
    </row>
    <row r="499" spans="8:11" ht="15">
      <c r="H499" s="8">
        <f t="shared" si="29"/>
        <v>82.91666666666684</v>
      </c>
      <c r="I499" s="7">
        <f ca="1" t="shared" si="27"/>
        <v>0.4801808178924899</v>
      </c>
      <c r="J499" s="9">
        <f t="shared" si="30"/>
        <v>0.04328327027227581</v>
      </c>
      <c r="K499" s="7">
        <f t="shared" si="28"/>
        <v>0.0415945254355362</v>
      </c>
    </row>
    <row r="500" spans="8:11" ht="15">
      <c r="H500" s="8">
        <f t="shared" si="29"/>
        <v>83.08333333333351</v>
      </c>
      <c r="I500" s="7">
        <f ca="1" t="shared" si="27"/>
        <v>1.3825275289970387</v>
      </c>
      <c r="J500" s="9">
        <f t="shared" si="30"/>
        <v>0.04320405521779039</v>
      </c>
      <c r="K500" s="7">
        <f t="shared" si="28"/>
        <v>0.038440748169754055</v>
      </c>
    </row>
    <row r="501" spans="8:11" ht="15">
      <c r="H501" s="8">
        <f t="shared" si="29"/>
        <v>83.25000000000018</v>
      </c>
      <c r="I501" s="7">
        <f ca="1" t="shared" si="27"/>
        <v>1.2507926349503409</v>
      </c>
      <c r="J501" s="9">
        <f t="shared" si="30"/>
        <v>0.04312512971723055</v>
      </c>
      <c r="K501" s="7">
        <f t="shared" si="28"/>
        <v>0.03880634073488036</v>
      </c>
    </row>
    <row r="502" spans="8:11" ht="15">
      <c r="H502" s="8">
        <f t="shared" si="29"/>
        <v>83.41666666666686</v>
      </c>
      <c r="I502" s="7">
        <f ca="1" t="shared" si="27"/>
        <v>-2.336881601956125</v>
      </c>
      <c r="J502" s="9">
        <f t="shared" si="30"/>
        <v>0.04304649218540656</v>
      </c>
      <c r="K502" s="7">
        <f t="shared" si="28"/>
        <v>0.05179469127054535</v>
      </c>
    </row>
    <row r="503" spans="8:11" ht="15">
      <c r="H503" s="8">
        <f t="shared" si="29"/>
        <v>83.58333333333353</v>
      </c>
      <c r="I503" s="7">
        <f ca="1" t="shared" si="27"/>
        <v>0.48934015594924374</v>
      </c>
      <c r="J503" s="9">
        <f t="shared" si="30"/>
        <v>0.042968141048681234</v>
      </c>
      <c r="K503" s="7">
        <f t="shared" si="28"/>
        <v>0.04125238344648498</v>
      </c>
    </row>
    <row r="504" spans="8:11" ht="15">
      <c r="H504" s="8">
        <f t="shared" si="29"/>
        <v>83.7500000000002</v>
      </c>
      <c r="I504" s="7">
        <f ca="1" t="shared" si="27"/>
        <v>1.3462458195927538</v>
      </c>
      <c r="J504" s="9">
        <f t="shared" si="30"/>
        <v>0.04289007474486491</v>
      </c>
      <c r="K504" s="7">
        <f t="shared" si="28"/>
        <v>0.038261074591848236</v>
      </c>
    </row>
    <row r="505" spans="8:11" ht="15">
      <c r="H505" s="8">
        <f t="shared" si="29"/>
        <v>83.91666666666687</v>
      </c>
      <c r="I505" s="7">
        <f ca="1" t="shared" si="27"/>
        <v>-2.085706375806395</v>
      </c>
      <c r="J505" s="9">
        <f t="shared" si="30"/>
        <v>0.0428122917231115</v>
      </c>
      <c r="K505" s="7">
        <f t="shared" si="28"/>
        <v>0.05055747414201427</v>
      </c>
    </row>
    <row r="506" spans="8:11" ht="15">
      <c r="H506" s="8">
        <f t="shared" si="29"/>
        <v>84.08333333333354</v>
      </c>
      <c r="I506" s="7">
        <f ca="1" t="shared" si="27"/>
        <v>-1.635193277352978</v>
      </c>
      <c r="J506" s="9">
        <f t="shared" si="30"/>
        <v>0.04273479044381568</v>
      </c>
      <c r="K506" s="7">
        <f t="shared" si="28"/>
        <v>0.04873909887005013</v>
      </c>
    </row>
    <row r="507" spans="8:11" ht="15">
      <c r="H507" s="8">
        <f t="shared" si="29"/>
        <v>84.25000000000021</v>
      </c>
      <c r="I507" s="7">
        <f ca="1" t="shared" si="27"/>
        <v>0.010903946129382537</v>
      </c>
      <c r="J507" s="9">
        <f t="shared" si="30"/>
        <v>0.042657569378511256</v>
      </c>
      <c r="K507" s="7">
        <f t="shared" si="28"/>
        <v>0.04261903486124655</v>
      </c>
    </row>
    <row r="508" spans="8:11" ht="15">
      <c r="H508" s="8">
        <f t="shared" si="29"/>
        <v>84.41666666666688</v>
      </c>
      <c r="I508" s="7">
        <f ca="1" t="shared" si="27"/>
        <v>-0.15105157537454972</v>
      </c>
      <c r="J508" s="9">
        <f t="shared" si="30"/>
        <v>0.04258062700977054</v>
      </c>
      <c r="K508" s="7">
        <f t="shared" si="28"/>
        <v>0.043116015574927</v>
      </c>
    </row>
    <row r="509" spans="8:11" ht="15">
      <c r="H509" s="8">
        <f t="shared" si="29"/>
        <v>84.58333333333356</v>
      </c>
      <c r="I509" s="7">
        <f ca="1" t="shared" si="27"/>
        <v>0.08638426891130024</v>
      </c>
      <c r="J509" s="9">
        <f t="shared" si="30"/>
        <v>0.04250396183110491</v>
      </c>
      <c r="K509" s="7">
        <f t="shared" si="28"/>
        <v>0.04219961685100841</v>
      </c>
    </row>
    <row r="510" spans="8:11" ht="15">
      <c r="H510" s="8">
        <f t="shared" si="29"/>
        <v>84.75000000000023</v>
      </c>
      <c r="I510" s="7">
        <f ca="1" t="shared" si="27"/>
        <v>0.22170552005973204</v>
      </c>
      <c r="J510" s="9">
        <f t="shared" si="30"/>
        <v>0.04242757234686634</v>
      </c>
      <c r="K510" s="7">
        <f t="shared" si="28"/>
        <v>0.04164936177557195</v>
      </c>
    </row>
    <row r="511" spans="8:11" ht="15">
      <c r="H511" s="8">
        <f t="shared" si="29"/>
        <v>84.9166666666669</v>
      </c>
      <c r="I511" s="7">
        <f ca="1" t="shared" si="27"/>
        <v>-0.045319151251871234</v>
      </c>
      <c r="J511" s="9">
        <f t="shared" si="30"/>
        <v>0.04235145707215011</v>
      </c>
      <c r="K511" s="7">
        <f t="shared" si="28"/>
        <v>0.04251137481273787</v>
      </c>
    </row>
    <row r="512" spans="8:11" ht="15">
      <c r="H512" s="8">
        <f t="shared" si="29"/>
        <v>85.08333333333357</v>
      </c>
      <c r="I512" s="7">
        <f ca="1" t="shared" si="27"/>
        <v>-0.5216791283434616</v>
      </c>
      <c r="J512" s="9">
        <f t="shared" si="30"/>
        <v>0.042275614532698444</v>
      </c>
      <c r="K512" s="7">
        <f t="shared" si="28"/>
        <v>0.04413505746826532</v>
      </c>
    </row>
    <row r="513" spans="8:11" ht="15">
      <c r="H513" s="8">
        <f t="shared" si="29"/>
        <v>85.25000000000024</v>
      </c>
      <c r="I513" s="7">
        <f ca="1" t="shared" si="27"/>
        <v>1.369338273334726</v>
      </c>
      <c r="J513" s="9">
        <f t="shared" si="30"/>
        <v>0.04220004326480528</v>
      </c>
      <c r="K513" s="7">
        <f t="shared" si="28"/>
        <v>0.037522927849055886</v>
      </c>
    </row>
    <row r="514" spans="8:11" ht="15">
      <c r="H514" s="8">
        <f t="shared" si="29"/>
        <v>85.41666666666691</v>
      </c>
      <c r="I514" s="7">
        <f aca="true" ca="1" t="shared" si="31" ref="I514:I577">NORMSINV(RAND())</f>
        <v>-0.43025482310055074</v>
      </c>
      <c r="J514" s="9">
        <f t="shared" si="30"/>
        <v>0.042124741815221994</v>
      </c>
      <c r="K514" s="7">
        <f aca="true" t="shared" si="32" ref="K514:K577">((A0/B0)/(((cph+error*$I514)*(A0/(B0*J514*100+C0)+D0)/cph-D0))-C0/B0)/100</f>
        <v>0.04365305795471166</v>
      </c>
    </row>
    <row r="515" spans="8:11" ht="15">
      <c r="H515" s="8">
        <f aca="true" t="shared" si="33" ref="H515:H578">hours/24+H514</f>
        <v>85.58333333333358</v>
      </c>
      <c r="I515" s="7">
        <f ca="1" t="shared" si="31"/>
        <v>-0.031128585308830996</v>
      </c>
      <c r="J515" s="9">
        <f aca="true" t="shared" si="34" ref="J515:J578">IF(AND(H515&gt;tlow,H515&lt;thigh),(J514*500+precip)/500,J514*EXP((-J514*(H515-H514)*(loss+0.1)^1.5)/1000))</f>
        <v>0.042049708741064167</v>
      </c>
      <c r="K515" s="7">
        <f t="shared" si="32"/>
        <v>0.04215921844256828</v>
      </c>
    </row>
    <row r="516" spans="8:11" ht="15">
      <c r="H516" s="8">
        <f t="shared" si="33"/>
        <v>85.75000000000026</v>
      </c>
      <c r="I516" s="7">
        <f ca="1" t="shared" si="31"/>
        <v>-0.3681231810293918</v>
      </c>
      <c r="J516" s="9">
        <f t="shared" si="34"/>
        <v>0.04197494260971934</v>
      </c>
      <c r="K516" s="7">
        <f t="shared" si="32"/>
        <v>0.043278955551005305</v>
      </c>
    </row>
    <row r="517" spans="8:11" ht="15">
      <c r="H517" s="8">
        <f t="shared" si="33"/>
        <v>85.91666666666693</v>
      </c>
      <c r="I517" s="7">
        <f ca="1" t="shared" si="31"/>
        <v>0.3826104148813597</v>
      </c>
      <c r="J517" s="9">
        <f t="shared" si="34"/>
        <v>0.04190044199875575</v>
      </c>
      <c r="K517" s="7">
        <f t="shared" si="32"/>
        <v>0.040568576661111105</v>
      </c>
    </row>
    <row r="518" spans="8:11" ht="15">
      <c r="H518" s="8">
        <f t="shared" si="33"/>
        <v>86.0833333333336</v>
      </c>
      <c r="I518" s="7">
        <f ca="1" t="shared" si="31"/>
        <v>1.3002772296874285</v>
      </c>
      <c r="J518" s="9">
        <f t="shared" si="34"/>
        <v>0.04182620549583204</v>
      </c>
      <c r="K518" s="7">
        <f t="shared" si="32"/>
        <v>0.03739318155273891</v>
      </c>
    </row>
    <row r="519" spans="8:11" ht="15">
      <c r="H519" s="8">
        <f t="shared" si="33"/>
        <v>86.25000000000027</v>
      </c>
      <c r="I519" s="7">
        <f ca="1" t="shared" si="31"/>
        <v>-1.1505634036967392</v>
      </c>
      <c r="J519" s="9">
        <f t="shared" si="34"/>
        <v>0.04175223169860794</v>
      </c>
      <c r="K519" s="7">
        <f t="shared" si="32"/>
        <v>0.045892720614353275</v>
      </c>
    </row>
    <row r="520" spans="8:11" ht="15">
      <c r="H520" s="8">
        <f t="shared" si="33"/>
        <v>86.41666666666694</v>
      </c>
      <c r="I520" s="7">
        <f ca="1" t="shared" si="31"/>
        <v>-0.4751548846684779</v>
      </c>
      <c r="J520" s="9">
        <f t="shared" si="34"/>
        <v>0.04167851921465586</v>
      </c>
      <c r="K520" s="7">
        <f t="shared" si="32"/>
        <v>0.04336121420812589</v>
      </c>
    </row>
    <row r="521" spans="8:11" ht="15">
      <c r="H521" s="8">
        <f t="shared" si="33"/>
        <v>86.58333333333361</v>
      </c>
      <c r="I521" s="7">
        <f ca="1" t="shared" si="31"/>
        <v>-2.360350682604417</v>
      </c>
      <c r="J521" s="9">
        <f t="shared" si="34"/>
        <v>0.04160506666137345</v>
      </c>
      <c r="K521" s="7">
        <f t="shared" si="32"/>
        <v>0.05032991490952867</v>
      </c>
    </row>
    <row r="522" spans="8:11" ht="15">
      <c r="H522" s="8">
        <f t="shared" si="33"/>
        <v>86.75000000000028</v>
      </c>
      <c r="I522" s="7">
        <f ca="1" t="shared" si="31"/>
        <v>-1.9105020456981059</v>
      </c>
      <c r="J522" s="9">
        <f t="shared" si="34"/>
        <v>0.0415318726658971</v>
      </c>
      <c r="K522" s="7">
        <f t="shared" si="32"/>
        <v>0.04851502656282118</v>
      </c>
    </row>
    <row r="523" spans="8:11" ht="15">
      <c r="H523" s="8">
        <f t="shared" si="33"/>
        <v>86.91666666666696</v>
      </c>
      <c r="I523" s="7">
        <f ca="1" t="shared" si="31"/>
        <v>1.8229666740204604</v>
      </c>
      <c r="J523" s="9">
        <f t="shared" si="34"/>
        <v>0.04145893586501629</v>
      </c>
      <c r="K523" s="7">
        <f t="shared" si="32"/>
        <v>0.035333884699868784</v>
      </c>
    </row>
    <row r="524" spans="8:11" ht="15">
      <c r="H524" s="8">
        <f t="shared" si="33"/>
        <v>87.08333333333363</v>
      </c>
      <c r="I524" s="7">
        <f ca="1" t="shared" si="31"/>
        <v>0.22940491612018515</v>
      </c>
      <c r="J524" s="9">
        <f t="shared" si="34"/>
        <v>0.04138625490508892</v>
      </c>
      <c r="K524" s="7">
        <f t="shared" si="32"/>
        <v>0.040588691543442884</v>
      </c>
    </row>
    <row r="525" spans="8:11" ht="15">
      <c r="H525" s="8">
        <f t="shared" si="33"/>
        <v>87.2500000000003</v>
      </c>
      <c r="I525" s="7">
        <f ca="1" t="shared" si="31"/>
        <v>1.0415787274879031</v>
      </c>
      <c r="J525" s="9">
        <f t="shared" si="34"/>
        <v>0.04131382844195744</v>
      </c>
      <c r="K525" s="7">
        <f t="shared" si="32"/>
        <v>0.037759133727765695</v>
      </c>
    </row>
    <row r="526" spans="8:11" ht="15">
      <c r="H526" s="8">
        <f t="shared" si="33"/>
        <v>87.41666666666697</v>
      </c>
      <c r="I526" s="7">
        <f ca="1" t="shared" si="31"/>
        <v>0.9453501805660665</v>
      </c>
      <c r="J526" s="9">
        <f t="shared" si="34"/>
        <v>0.04124165514086598</v>
      </c>
      <c r="K526" s="7">
        <f t="shared" si="32"/>
        <v>0.038010682144994146</v>
      </c>
    </row>
    <row r="527" spans="8:11" ht="15">
      <c r="H527" s="8">
        <f t="shared" si="33"/>
        <v>87.58333333333364</v>
      </c>
      <c r="I527" s="7">
        <f ca="1" t="shared" si="31"/>
        <v>-0.26121964471209014</v>
      </c>
      <c r="J527" s="9">
        <f t="shared" si="34"/>
        <v>0.041169733676378224</v>
      </c>
      <c r="K527" s="7">
        <f t="shared" si="32"/>
        <v>0.042086112270832136</v>
      </c>
    </row>
    <row r="528" spans="8:11" ht="15">
      <c r="H528" s="8">
        <f t="shared" si="33"/>
        <v>87.75000000000031</v>
      </c>
      <c r="I528" s="7">
        <f ca="1" t="shared" si="31"/>
        <v>-0.5359580004735025</v>
      </c>
      <c r="J528" s="9">
        <f t="shared" si="34"/>
        <v>0.04109806273229622</v>
      </c>
      <c r="K528" s="7">
        <f t="shared" si="32"/>
        <v>0.04298868098332569</v>
      </c>
    </row>
    <row r="529" spans="8:11" ht="15">
      <c r="H529" s="8">
        <f t="shared" si="33"/>
        <v>87.91666666666698</v>
      </c>
      <c r="I529" s="7">
        <f ca="1" t="shared" si="31"/>
        <v>0.5947595468378073</v>
      </c>
      <c r="J529" s="9">
        <f t="shared" si="34"/>
        <v>0.04102664100158001</v>
      </c>
      <c r="K529" s="7">
        <f t="shared" si="32"/>
        <v>0.03898217579924555</v>
      </c>
    </row>
    <row r="530" spans="8:11" ht="15">
      <c r="H530" s="8">
        <f t="shared" si="33"/>
        <v>88.08333333333366</v>
      </c>
      <c r="I530" s="7">
        <f ca="1" t="shared" si="31"/>
        <v>-1.4492096165873218</v>
      </c>
      <c r="J530" s="9">
        <f t="shared" si="34"/>
        <v>0.040955467186268114</v>
      </c>
      <c r="K530" s="7">
        <f t="shared" si="32"/>
        <v>0.046168490680812475</v>
      </c>
    </row>
    <row r="531" spans="8:11" ht="15">
      <c r="H531" s="8">
        <f t="shared" si="33"/>
        <v>88.25000000000033</v>
      </c>
      <c r="I531" s="7">
        <f ca="1" t="shared" si="31"/>
        <v>0.04582419137586742</v>
      </c>
      <c r="J531" s="9">
        <f t="shared" si="34"/>
        <v>0.04088453999739882</v>
      </c>
      <c r="K531" s="7">
        <f t="shared" si="32"/>
        <v>0.040725299030193195</v>
      </c>
    </row>
    <row r="532" spans="8:11" ht="15">
      <c r="H532" s="8">
        <f t="shared" si="33"/>
        <v>88.416666666667</v>
      </c>
      <c r="I532" s="7">
        <f ca="1" t="shared" si="31"/>
        <v>0.08491847680659773</v>
      </c>
      <c r="J532" s="9">
        <f t="shared" si="34"/>
        <v>0.04081385815493232</v>
      </c>
      <c r="K532" s="7">
        <f t="shared" si="32"/>
        <v>0.04051920914290591</v>
      </c>
    </row>
    <row r="533" spans="8:11" ht="15">
      <c r="H533" s="8">
        <f t="shared" si="33"/>
        <v>88.58333333333367</v>
      </c>
      <c r="I533" s="7">
        <f ca="1" t="shared" si="31"/>
        <v>-0.4662439056052856</v>
      </c>
      <c r="J533" s="9">
        <f t="shared" si="34"/>
        <v>0.040743420387673604</v>
      </c>
      <c r="K533" s="7">
        <f t="shared" si="32"/>
        <v>0.04238023066057135</v>
      </c>
    </row>
    <row r="534" spans="8:11" ht="15">
      <c r="H534" s="8">
        <f t="shared" si="33"/>
        <v>88.75000000000034</v>
      </c>
      <c r="I534" s="7">
        <f ca="1" t="shared" si="31"/>
        <v>0.14723266095312532</v>
      </c>
      <c r="J534" s="9">
        <f t="shared" si="34"/>
        <v>0.040673225433196215</v>
      </c>
      <c r="K534" s="7">
        <f t="shared" si="32"/>
        <v>0.04016371895521436</v>
      </c>
    </row>
    <row r="535" spans="8:11" ht="15">
      <c r="H535" s="8">
        <f t="shared" si="33"/>
        <v>88.91666666666701</v>
      </c>
      <c r="I535" s="7">
        <f ca="1" t="shared" si="31"/>
        <v>0.8503358020749745</v>
      </c>
      <c r="J535" s="9">
        <f t="shared" si="34"/>
        <v>0.040603272037766744</v>
      </c>
      <c r="K535" s="7">
        <f t="shared" si="32"/>
        <v>0.037707743630122276</v>
      </c>
    </row>
    <row r="536" spans="8:11" ht="15">
      <c r="H536" s="8">
        <f t="shared" si="33"/>
        <v>89.08333333333368</v>
      </c>
      <c r="I536" s="7">
        <f ca="1" t="shared" si="31"/>
        <v>-0.08580099362508081</v>
      </c>
      <c r="J536" s="9">
        <f t="shared" si="34"/>
        <v>0.04053355895627013</v>
      </c>
      <c r="K536" s="7">
        <f t="shared" si="32"/>
        <v>0.040831643896387784</v>
      </c>
    </row>
    <row r="537" spans="8:11" ht="15">
      <c r="H537" s="8">
        <f t="shared" si="33"/>
        <v>89.25000000000036</v>
      </c>
      <c r="I537" s="7">
        <f ca="1" t="shared" si="31"/>
        <v>-1.118631457740666</v>
      </c>
      <c r="J537" s="9">
        <f t="shared" si="34"/>
        <v>0.040464084952135715</v>
      </c>
      <c r="K537" s="7">
        <f t="shared" si="32"/>
        <v>0.04443957737018465</v>
      </c>
    </row>
    <row r="538" spans="8:11" ht="15">
      <c r="H538" s="8">
        <f t="shared" si="33"/>
        <v>89.41666666666703</v>
      </c>
      <c r="I538" s="7">
        <f ca="1" t="shared" si="31"/>
        <v>-0.2793401899501914</v>
      </c>
      <c r="J538" s="9">
        <f t="shared" si="34"/>
        <v>0.040394848797264064</v>
      </c>
      <c r="K538" s="7">
        <f t="shared" si="32"/>
        <v>0.04136829526032773</v>
      </c>
    </row>
    <row r="539" spans="8:11" ht="15">
      <c r="H539" s="8">
        <f t="shared" si="33"/>
        <v>89.5833333333337</v>
      </c>
      <c r="I539" s="7">
        <f ca="1" t="shared" si="31"/>
        <v>0.9554247542678471</v>
      </c>
      <c r="J539" s="9">
        <f t="shared" si="34"/>
        <v>0.04032584927195453</v>
      </c>
      <c r="K539" s="7">
        <f t="shared" si="32"/>
        <v>0.03708808386580749</v>
      </c>
    </row>
    <row r="540" spans="8:11" ht="15">
      <c r="H540" s="8">
        <f t="shared" si="33"/>
        <v>89.75000000000037</v>
      </c>
      <c r="I540" s="7">
        <f ca="1" t="shared" si="31"/>
        <v>0.38772558978970895</v>
      </c>
      <c r="J540" s="9">
        <f t="shared" si="34"/>
        <v>0.040257085164833575</v>
      </c>
      <c r="K540" s="7">
        <f t="shared" si="32"/>
        <v>0.03892751138763169</v>
      </c>
    </row>
    <row r="541" spans="8:11" ht="15">
      <c r="H541" s="8">
        <f t="shared" si="33"/>
        <v>89.91666666666704</v>
      </c>
      <c r="I541" s="7">
        <f ca="1" t="shared" si="31"/>
        <v>-1.3507304130217745</v>
      </c>
      <c r="J541" s="9">
        <f t="shared" si="34"/>
        <v>0.04018855527278382</v>
      </c>
      <c r="K541" s="7">
        <f t="shared" si="32"/>
        <v>0.04500227678500274</v>
      </c>
    </row>
    <row r="542" spans="8:11" ht="15">
      <c r="H542" s="8">
        <f t="shared" si="33"/>
        <v>90.08333333333371</v>
      </c>
      <c r="I542" s="7">
        <f ca="1" t="shared" si="31"/>
        <v>0.5476402592400251</v>
      </c>
      <c r="J542" s="9">
        <f t="shared" si="34"/>
        <v>0.04012025840087379</v>
      </c>
      <c r="K542" s="7">
        <f t="shared" si="32"/>
        <v>0.03825124575783523</v>
      </c>
    </row>
    <row r="543" spans="8:11" ht="15">
      <c r="H543" s="8">
        <f t="shared" si="33"/>
        <v>90.25000000000038</v>
      </c>
      <c r="I543" s="7">
        <f ca="1" t="shared" si="31"/>
        <v>0.3227064061370355</v>
      </c>
      <c r="J543" s="9">
        <f t="shared" si="34"/>
        <v>0.04005219336228845</v>
      </c>
      <c r="K543" s="7">
        <f t="shared" si="32"/>
        <v>0.03894605628862118</v>
      </c>
    </row>
    <row r="544" spans="8:11" ht="15">
      <c r="H544" s="8">
        <f t="shared" si="33"/>
        <v>90.41666666666706</v>
      </c>
      <c r="I544" s="7">
        <f ca="1" t="shared" si="31"/>
        <v>-0.7169577299301406</v>
      </c>
      <c r="J544" s="9">
        <f t="shared" si="34"/>
        <v>0.03998435897826033</v>
      </c>
      <c r="K544" s="7">
        <f t="shared" si="32"/>
        <v>0.042498091832110826</v>
      </c>
    </row>
    <row r="545" spans="8:11" ht="15">
      <c r="H545" s="8">
        <f t="shared" si="33"/>
        <v>90.58333333333373</v>
      </c>
      <c r="I545" s="7">
        <f ca="1" t="shared" si="31"/>
        <v>0.7098020218452927</v>
      </c>
      <c r="J545" s="9">
        <f t="shared" si="34"/>
        <v>0.039916754078001486</v>
      </c>
      <c r="K545" s="7">
        <f t="shared" si="32"/>
        <v>0.03750737962064022</v>
      </c>
    </row>
    <row r="546" spans="8:11" ht="15">
      <c r="H546" s="8">
        <f t="shared" si="33"/>
        <v>90.7500000000004</v>
      </c>
      <c r="I546" s="7">
        <f ca="1" t="shared" si="31"/>
        <v>0.16265818045898744</v>
      </c>
      <c r="J546" s="9">
        <f t="shared" si="34"/>
        <v>0.03984937749863603</v>
      </c>
      <c r="K546" s="7">
        <f t="shared" si="32"/>
        <v>0.0392908918310893</v>
      </c>
    </row>
    <row r="547" spans="8:11" ht="15">
      <c r="H547" s="8">
        <f t="shared" si="33"/>
        <v>90.91666666666707</v>
      </c>
      <c r="I547" s="7">
        <f ca="1" t="shared" si="31"/>
        <v>-0.9441330968704742</v>
      </c>
      <c r="J547" s="9">
        <f t="shared" si="34"/>
        <v>0.03978222808513341</v>
      </c>
      <c r="K547" s="7">
        <f t="shared" si="32"/>
        <v>0.04310337591924922</v>
      </c>
    </row>
    <row r="548" spans="8:11" ht="15">
      <c r="H548" s="8">
        <f t="shared" si="33"/>
        <v>91.08333333333374</v>
      </c>
      <c r="I548" s="7">
        <f ca="1" t="shared" si="31"/>
        <v>-0.013949249124346356</v>
      </c>
      <c r="J548" s="9">
        <f t="shared" si="34"/>
        <v>0.03971530469024238</v>
      </c>
      <c r="K548" s="7">
        <f t="shared" si="32"/>
        <v>0.0397633286287436</v>
      </c>
    </row>
    <row r="549" spans="8:11" ht="15">
      <c r="H549" s="8">
        <f t="shared" si="33"/>
        <v>91.25000000000041</v>
      </c>
      <c r="I549" s="7">
        <f ca="1" t="shared" si="31"/>
        <v>-1.2868048097071303</v>
      </c>
      <c r="J549" s="9">
        <f t="shared" si="34"/>
        <v>0.03964860617442555</v>
      </c>
      <c r="K549" s="7">
        <f t="shared" si="32"/>
        <v>0.044205053545381394</v>
      </c>
    </row>
    <row r="550" spans="8:11" ht="15">
      <c r="H550" s="8">
        <f t="shared" si="33"/>
        <v>91.41666666666708</v>
      </c>
      <c r="I550" s="7">
        <f ca="1" t="shared" si="31"/>
        <v>0.13194798819208986</v>
      </c>
      <c r="J550" s="9">
        <f t="shared" si="34"/>
        <v>0.039582131405794724</v>
      </c>
      <c r="K550" s="7">
        <f t="shared" si="32"/>
        <v>0.03912988655638964</v>
      </c>
    </row>
    <row r="551" spans="8:11" ht="15">
      <c r="H551" s="8">
        <f t="shared" si="33"/>
        <v>91.58333333333375</v>
      </c>
      <c r="I551" s="7">
        <f ca="1" t="shared" si="31"/>
        <v>-1.4343730470163893</v>
      </c>
      <c r="J551" s="9">
        <f t="shared" si="34"/>
        <v>0.03951587926004673</v>
      </c>
      <c r="K551" s="7">
        <f t="shared" si="32"/>
        <v>0.04460581487336613</v>
      </c>
    </row>
    <row r="552" spans="8:11" ht="15">
      <c r="H552" s="8">
        <f t="shared" si="33"/>
        <v>91.75000000000043</v>
      </c>
      <c r="I552" s="7">
        <f ca="1" t="shared" si="31"/>
        <v>2.20864176232819</v>
      </c>
      <c r="J552" s="9">
        <f t="shared" si="34"/>
        <v>0.039449848620400046</v>
      </c>
      <c r="K552" s="7">
        <f t="shared" si="32"/>
        <v>0.032221595795190225</v>
      </c>
    </row>
    <row r="553" spans="8:11" ht="15">
      <c r="H553" s="8">
        <f t="shared" si="33"/>
        <v>91.9166666666671</v>
      </c>
      <c r="I553" s="7">
        <f ca="1" t="shared" si="31"/>
        <v>-2.0568747714677746</v>
      </c>
      <c r="J553" s="9">
        <f t="shared" si="34"/>
        <v>0.03938403837753196</v>
      </c>
      <c r="K553" s="7">
        <f t="shared" si="32"/>
        <v>0.04677970592882019</v>
      </c>
    </row>
    <row r="554" spans="8:11" ht="15">
      <c r="H554" s="8">
        <f t="shared" si="33"/>
        <v>92.08333333333377</v>
      </c>
      <c r="I554" s="7">
        <f ca="1" t="shared" si="31"/>
        <v>-0.20401485576940842</v>
      </c>
      <c r="J554" s="9">
        <f t="shared" si="34"/>
        <v>0.039318447429516415</v>
      </c>
      <c r="K554" s="7">
        <f t="shared" si="32"/>
        <v>0.0400212414917911</v>
      </c>
    </row>
    <row r="555" spans="8:11" ht="15">
      <c r="H555" s="8">
        <f t="shared" si="33"/>
        <v>92.25000000000044</v>
      </c>
      <c r="I555" s="7">
        <f ca="1" t="shared" si="31"/>
        <v>1.8365193134278122</v>
      </c>
      <c r="J555" s="9">
        <f t="shared" si="34"/>
        <v>0.03925307468176243</v>
      </c>
      <c r="K555" s="7">
        <f t="shared" si="32"/>
        <v>0.03320571240024389</v>
      </c>
    </row>
    <row r="556" spans="8:11" ht="15">
      <c r="H556" s="8">
        <f t="shared" si="33"/>
        <v>92.41666666666711</v>
      </c>
      <c r="I556" s="7">
        <f ca="1" t="shared" si="31"/>
        <v>0.6830842002263791</v>
      </c>
      <c r="J556" s="9">
        <f t="shared" si="34"/>
        <v>0.039187919046953186</v>
      </c>
      <c r="K556" s="7">
        <f t="shared" si="32"/>
        <v>0.036883244006111496</v>
      </c>
    </row>
    <row r="557" spans="8:11" ht="15">
      <c r="H557" s="8">
        <f t="shared" si="33"/>
        <v>92.58333333333378</v>
      </c>
      <c r="I557" s="7">
        <f ca="1" t="shared" si="31"/>
        <v>0.8420341725874358</v>
      </c>
      <c r="J557" s="9">
        <f t="shared" si="34"/>
        <v>0.039122979444985655</v>
      </c>
      <c r="K557" s="7">
        <f t="shared" si="32"/>
        <v>0.03629354026133935</v>
      </c>
    </row>
    <row r="558" spans="8:11" ht="15">
      <c r="H558" s="8">
        <f t="shared" si="33"/>
        <v>92.75000000000045</v>
      </c>
      <c r="I558" s="7">
        <f ca="1" t="shared" si="31"/>
        <v>-1.0595304791628437</v>
      </c>
      <c r="J558" s="9">
        <f t="shared" si="34"/>
        <v>0.0390582548029109</v>
      </c>
      <c r="K558" s="7">
        <f t="shared" si="32"/>
        <v>0.04277024519364971</v>
      </c>
    </row>
    <row r="559" spans="8:11" ht="15">
      <c r="H559" s="8">
        <f t="shared" si="33"/>
        <v>92.91666666666713</v>
      </c>
      <c r="I559" s="7">
        <f ca="1" t="shared" si="31"/>
        <v>-1.8751936198774541</v>
      </c>
      <c r="J559" s="9">
        <f t="shared" si="34"/>
        <v>0.0389937440548749</v>
      </c>
      <c r="K559" s="7">
        <f t="shared" si="32"/>
        <v>0.04568345661309003</v>
      </c>
    </row>
    <row r="560" spans="8:11" ht="15">
      <c r="H560" s="8">
        <f t="shared" si="33"/>
        <v>93.0833333333338</v>
      </c>
      <c r="I560" s="7">
        <f ca="1" t="shared" si="31"/>
        <v>-3.2252869485677875</v>
      </c>
      <c r="J560" s="9">
        <f t="shared" si="34"/>
        <v>0.03892944614206002</v>
      </c>
      <c r="K560" s="7">
        <f t="shared" si="32"/>
        <v>0.05079977666661694</v>
      </c>
    </row>
    <row r="561" spans="8:11" ht="15">
      <c r="H561" s="8">
        <f t="shared" si="33"/>
        <v>93.25000000000047</v>
      </c>
      <c r="I561" s="7">
        <f ca="1" t="shared" si="31"/>
        <v>0.5835790540788575</v>
      </c>
      <c r="J561" s="9">
        <f t="shared" si="34"/>
        <v>0.03886536001262702</v>
      </c>
      <c r="K561" s="7">
        <f t="shared" si="32"/>
        <v>0.03689792743733969</v>
      </c>
    </row>
    <row r="562" spans="8:11" ht="15">
      <c r="H562" s="8">
        <f t="shared" si="33"/>
        <v>93.41666666666714</v>
      </c>
      <c r="I562" s="7">
        <f ca="1" t="shared" si="31"/>
        <v>-1.0537771323492189</v>
      </c>
      <c r="J562" s="9">
        <f t="shared" si="34"/>
        <v>0.03880148462165763</v>
      </c>
      <c r="K562" s="7">
        <f t="shared" si="32"/>
        <v>0.042484076371369334</v>
      </c>
    </row>
    <row r="563" spans="8:11" ht="15">
      <c r="H563" s="8">
        <f t="shared" si="33"/>
        <v>93.58333333333381</v>
      </c>
      <c r="I563" s="7">
        <f ca="1" t="shared" si="31"/>
        <v>0.8563062926166254</v>
      </c>
      <c r="J563" s="9">
        <f t="shared" si="34"/>
        <v>0.03873781893109777</v>
      </c>
      <c r="K563" s="7">
        <f t="shared" si="32"/>
        <v>0.03587142279247834</v>
      </c>
    </row>
    <row r="564" spans="8:11" ht="15">
      <c r="H564" s="8">
        <f t="shared" si="33"/>
        <v>93.75000000000048</v>
      </c>
      <c r="I564" s="7">
        <f ca="1" t="shared" si="31"/>
        <v>-0.452442303515849</v>
      </c>
      <c r="J564" s="9">
        <f t="shared" si="34"/>
        <v>0.03867436190970118</v>
      </c>
      <c r="K564" s="7">
        <f t="shared" si="32"/>
        <v>0.04023236013365088</v>
      </c>
    </row>
    <row r="565" spans="8:11" ht="15">
      <c r="H565" s="8">
        <f t="shared" si="33"/>
        <v>93.91666666666715</v>
      </c>
      <c r="I565" s="7">
        <f ca="1" t="shared" si="31"/>
        <v>0.5614247412912461</v>
      </c>
      <c r="J565" s="9">
        <f t="shared" si="34"/>
        <v>0.03861111253297378</v>
      </c>
      <c r="K565" s="7">
        <f t="shared" si="32"/>
        <v>0.03672185748945262</v>
      </c>
    </row>
    <row r="566" spans="8:11" ht="15">
      <c r="H566" s="8">
        <f t="shared" si="33"/>
        <v>94.08333333333383</v>
      </c>
      <c r="I566" s="7">
        <f ca="1" t="shared" si="31"/>
        <v>-0.0664177058495524</v>
      </c>
      <c r="J566" s="9">
        <f t="shared" si="34"/>
        <v>0.03854806978311843</v>
      </c>
      <c r="K566" s="7">
        <f t="shared" si="32"/>
        <v>0.03877455683829007</v>
      </c>
    </row>
    <row r="567" spans="8:11" ht="15">
      <c r="H567" s="8">
        <f t="shared" si="33"/>
        <v>94.2500000000005</v>
      </c>
      <c r="I567" s="7">
        <f ca="1" t="shared" si="31"/>
        <v>-0.9330907509155255</v>
      </c>
      <c r="J567" s="9">
        <f t="shared" si="34"/>
        <v>0.038485232648980315</v>
      </c>
      <c r="K567" s="7">
        <f t="shared" si="32"/>
        <v>0.041727643816991816</v>
      </c>
    </row>
    <row r="568" spans="8:11" ht="15">
      <c r="H568" s="8">
        <f t="shared" si="33"/>
        <v>94.41666666666717</v>
      </c>
      <c r="I568" s="7">
        <f ca="1" t="shared" si="31"/>
        <v>-0.7102645690098326</v>
      </c>
      <c r="J568" s="9">
        <f t="shared" si="34"/>
        <v>0.038422600125992835</v>
      </c>
      <c r="K568" s="7">
        <f t="shared" si="32"/>
        <v>0.04087690184612462</v>
      </c>
    </row>
    <row r="569" spans="8:11" ht="15">
      <c r="H569" s="8">
        <f t="shared" si="33"/>
        <v>94.58333333333384</v>
      </c>
      <c r="I569" s="7">
        <f ca="1" t="shared" si="31"/>
        <v>0.17618673980661093</v>
      </c>
      <c r="J569" s="9">
        <f t="shared" si="34"/>
        <v>0.03836017121612402</v>
      </c>
      <c r="K569" s="7">
        <f t="shared" si="32"/>
        <v>0.03776361815741671</v>
      </c>
    </row>
    <row r="570" spans="8:11" ht="15">
      <c r="H570" s="8">
        <f t="shared" si="33"/>
        <v>94.75000000000051</v>
      </c>
      <c r="I570" s="7">
        <f ca="1" t="shared" si="31"/>
        <v>2.2129872976452942</v>
      </c>
      <c r="J570" s="9">
        <f t="shared" si="34"/>
        <v>0.03829794492782348</v>
      </c>
      <c r="K570" s="7">
        <f t="shared" si="32"/>
        <v>0.03113136030916971</v>
      </c>
    </row>
    <row r="571" spans="8:11" ht="15">
      <c r="H571" s="8">
        <f t="shared" si="33"/>
        <v>94.91666666666718</v>
      </c>
      <c r="I571" s="7">
        <f ca="1" t="shared" si="31"/>
        <v>0.5146234746352019</v>
      </c>
      <c r="J571" s="9">
        <f t="shared" si="34"/>
        <v>0.03823592027596985</v>
      </c>
      <c r="K571" s="7">
        <f t="shared" si="32"/>
        <v>0.036508342110252945</v>
      </c>
    </row>
    <row r="572" spans="8:11" ht="15">
      <c r="H572" s="8">
        <f t="shared" si="33"/>
        <v>95.08333333333385</v>
      </c>
      <c r="I572" s="7">
        <f ca="1" t="shared" si="31"/>
        <v>0.5474201426336154</v>
      </c>
      <c r="J572" s="9">
        <f t="shared" si="34"/>
        <v>0.038174096281818795</v>
      </c>
      <c r="K572" s="7">
        <f t="shared" si="32"/>
        <v>0.03633878269702374</v>
      </c>
    </row>
    <row r="573" spans="8:11" ht="15">
      <c r="H573" s="8">
        <f t="shared" si="33"/>
        <v>95.25000000000053</v>
      </c>
      <c r="I573" s="7">
        <f ca="1" t="shared" si="31"/>
        <v>-0.47794145236388585</v>
      </c>
      <c r="J573" s="9">
        <f t="shared" si="34"/>
        <v>0.038112471972951444</v>
      </c>
      <c r="K573" s="7">
        <f t="shared" si="32"/>
        <v>0.03975068710356634</v>
      </c>
    </row>
    <row r="574" spans="8:11" ht="15">
      <c r="H574" s="8">
        <f t="shared" si="33"/>
        <v>95.4166666666672</v>
      </c>
      <c r="I574" s="7">
        <f ca="1" t="shared" si="31"/>
        <v>-1.4669953959171629</v>
      </c>
      <c r="J574" s="9">
        <f t="shared" si="34"/>
        <v>0.03805104638322339</v>
      </c>
      <c r="K574" s="7">
        <f t="shared" si="32"/>
        <v>0.04319026229837638</v>
      </c>
    </row>
    <row r="575" spans="8:11" ht="15">
      <c r="H575" s="8">
        <f t="shared" si="33"/>
        <v>95.58333333333387</v>
      </c>
      <c r="I575" s="7">
        <f ca="1" t="shared" si="31"/>
        <v>-1.3235756809492867</v>
      </c>
      <c r="J575" s="9">
        <f t="shared" si="34"/>
        <v>0.03798981855271414</v>
      </c>
      <c r="K575" s="7">
        <f t="shared" si="32"/>
        <v>0.04260880136003392</v>
      </c>
    </row>
    <row r="576" spans="8:11" ht="15">
      <c r="H576" s="8">
        <f t="shared" si="33"/>
        <v>95.75000000000054</v>
      </c>
      <c r="I576" s="7">
        <f ca="1" t="shared" si="31"/>
        <v>-1.3077597583628582</v>
      </c>
      <c r="J576" s="9">
        <f t="shared" si="34"/>
        <v>0.03792878752767708</v>
      </c>
      <c r="K576" s="7">
        <f t="shared" si="32"/>
        <v>0.04248833764325557</v>
      </c>
    </row>
    <row r="577" spans="8:11" ht="15">
      <c r="H577" s="8">
        <f t="shared" si="33"/>
        <v>95.91666666666721</v>
      </c>
      <c r="I577" s="7">
        <f ca="1" t="shared" si="31"/>
        <v>-0.2735536815773786</v>
      </c>
      <c r="J577" s="9">
        <f t="shared" si="34"/>
        <v>0.03786795236048992</v>
      </c>
      <c r="K577" s="7">
        <f t="shared" si="32"/>
        <v>0.03879921993065663</v>
      </c>
    </row>
    <row r="578" spans="8:11" ht="15">
      <c r="H578" s="8">
        <f t="shared" si="33"/>
        <v>96.08333333333388</v>
      </c>
      <c r="I578" s="7">
        <f aca="true" ca="1" t="shared" si="35" ref="I578:I641">NORMSINV(RAND())</f>
        <v>-0.6994116603428167</v>
      </c>
      <c r="J578" s="9">
        <f t="shared" si="34"/>
        <v>0.03780731210960557</v>
      </c>
      <c r="K578" s="7">
        <f aca="true" t="shared" si="36" ref="K578:K641">((A0/B0)/(((cph+error*$I578)*(A0/(B0*J578*100+C0)+D0)/cph-D0))-C0/B0)/100</f>
        <v>0.04020977787356642</v>
      </c>
    </row>
    <row r="579" spans="8:11" ht="15">
      <c r="H579" s="8">
        <f aca="true" t="shared" si="37" ref="H579:H642">hours/24+H578</f>
        <v>96.25000000000055</v>
      </c>
      <c r="I579" s="7">
        <f ca="1" t="shared" si="35"/>
        <v>0.3536970968066564</v>
      </c>
      <c r="J579" s="9">
        <f aca="true" t="shared" si="38" ref="J579:J642">IF(AND(H579&gt;tlow,H579&lt;thigh),(J578*500+precip)/500,J578*EXP((-J578*(H579-H578)*(loss+0.1)^1.5)/1000))</f>
        <v>0.037746865839503575</v>
      </c>
      <c r="K579" s="7">
        <f t="shared" si="36"/>
        <v>0.03656067126665144</v>
      </c>
    </row>
    <row r="580" spans="8:11" ht="15">
      <c r="H580" s="8">
        <f t="shared" si="37"/>
        <v>96.41666666666723</v>
      </c>
      <c r="I580" s="7">
        <f ca="1" t="shared" si="35"/>
        <v>-0.2918174876551958</v>
      </c>
      <c r="J580" s="9">
        <f t="shared" si="38"/>
        <v>0.03768661262064193</v>
      </c>
      <c r="K580" s="7">
        <f t="shared" si="36"/>
        <v>0.038678792334023215</v>
      </c>
    </row>
    <row r="581" spans="8:11" ht="15">
      <c r="H581" s="8">
        <f t="shared" si="37"/>
        <v>96.5833333333339</v>
      </c>
      <c r="I581" s="7">
        <f ca="1" t="shared" si="35"/>
        <v>0.4067190891057211</v>
      </c>
      <c r="J581" s="9">
        <f t="shared" si="38"/>
        <v>0.0376265515294094</v>
      </c>
      <c r="K581" s="7">
        <f t="shared" si="36"/>
        <v>0.03626563398028011</v>
      </c>
    </row>
    <row r="582" spans="8:11" ht="15">
      <c r="H582" s="8">
        <f t="shared" si="37"/>
        <v>96.75000000000057</v>
      </c>
      <c r="I582" s="7">
        <f ca="1" t="shared" si="35"/>
        <v>-0.468754737634129</v>
      </c>
      <c r="J582" s="9">
        <f t="shared" si="38"/>
        <v>0.0375666816480783</v>
      </c>
      <c r="K582" s="7">
        <f t="shared" si="36"/>
        <v>0.03916497018900913</v>
      </c>
    </row>
    <row r="583" spans="8:11" ht="15">
      <c r="H583" s="8">
        <f t="shared" si="37"/>
        <v>96.91666666666724</v>
      </c>
      <c r="I583" s="7">
        <f ca="1" t="shared" si="35"/>
        <v>-1.2301544660162054</v>
      </c>
      <c r="J583" s="9">
        <f t="shared" si="38"/>
        <v>0.03750700206475769</v>
      </c>
      <c r="K583" s="7">
        <f t="shared" si="36"/>
        <v>0.04177160179965338</v>
      </c>
    </row>
    <row r="584" spans="8:11" ht="15">
      <c r="H584" s="8">
        <f t="shared" si="37"/>
        <v>97.08333333333391</v>
      </c>
      <c r="I584" s="7">
        <f ca="1" t="shared" si="35"/>
        <v>-0.7045236767653389</v>
      </c>
      <c r="J584" s="9">
        <f t="shared" si="38"/>
        <v>0.037447511873347064</v>
      </c>
      <c r="K584" s="7">
        <f t="shared" si="36"/>
        <v>0.03985973394208284</v>
      </c>
    </row>
    <row r="585" spans="8:11" ht="15">
      <c r="H585" s="8">
        <f t="shared" si="37"/>
        <v>97.25000000000058</v>
      </c>
      <c r="I585" s="7">
        <f ca="1" t="shared" si="35"/>
        <v>0.7656263775428176</v>
      </c>
      <c r="J585" s="9">
        <f t="shared" si="38"/>
        <v>0.03738821017349045</v>
      </c>
      <c r="K585" s="7">
        <f t="shared" si="36"/>
        <v>0.034851926998891364</v>
      </c>
    </row>
    <row r="586" spans="8:11" ht="15">
      <c r="H586" s="8">
        <f t="shared" si="37"/>
        <v>97.41666666666725</v>
      </c>
      <c r="I586" s="7">
        <f ca="1" t="shared" si="35"/>
        <v>-0.41330668319249964</v>
      </c>
      <c r="J586" s="9">
        <f t="shared" si="38"/>
        <v>0.03732909607053093</v>
      </c>
      <c r="K586" s="7">
        <f t="shared" si="36"/>
        <v>0.0387334806601509</v>
      </c>
    </row>
    <row r="587" spans="8:11" ht="15">
      <c r="H587" s="8">
        <f t="shared" si="37"/>
        <v>97.58333333333393</v>
      </c>
      <c r="I587" s="7">
        <f ca="1" t="shared" si="35"/>
        <v>0.24538972627896516</v>
      </c>
      <c r="J587" s="9">
        <f t="shared" si="38"/>
        <v>0.03727016867546563</v>
      </c>
      <c r="K587" s="7">
        <f t="shared" si="36"/>
        <v>0.036448870964518786</v>
      </c>
    </row>
    <row r="588" spans="8:11" ht="15">
      <c r="H588" s="8">
        <f t="shared" si="37"/>
        <v>97.7500000000006</v>
      </c>
      <c r="I588" s="7">
        <f ca="1" t="shared" si="35"/>
        <v>0.7560726834973592</v>
      </c>
      <c r="J588" s="9">
        <f t="shared" si="38"/>
        <v>0.03721142710490111</v>
      </c>
      <c r="K588" s="7">
        <f t="shared" si="36"/>
        <v>0.034710354371674315</v>
      </c>
    </row>
    <row r="589" spans="8:11" ht="15">
      <c r="H589" s="8">
        <f t="shared" si="37"/>
        <v>97.91666666666727</v>
      </c>
      <c r="I589" s="7">
        <f ca="1" t="shared" si="35"/>
        <v>0.3425611130195807</v>
      </c>
      <c r="J589" s="9">
        <f t="shared" si="38"/>
        <v>0.037152870481009195</v>
      </c>
      <c r="K589" s="7">
        <f t="shared" si="36"/>
        <v>0.03601003257478872</v>
      </c>
    </row>
    <row r="590" spans="8:11" ht="15">
      <c r="H590" s="8">
        <f t="shared" si="37"/>
        <v>98.08333333333394</v>
      </c>
      <c r="I590" s="7">
        <f ca="1" t="shared" si="35"/>
        <v>0.1863015153056234</v>
      </c>
      <c r="J590" s="9">
        <f t="shared" si="38"/>
        <v>0.03709449793148321</v>
      </c>
      <c r="K590" s="7">
        <f t="shared" si="36"/>
        <v>0.036471167909390124</v>
      </c>
    </row>
    <row r="591" spans="8:11" ht="15">
      <c r="H591" s="8">
        <f t="shared" si="37"/>
        <v>98.25000000000061</v>
      </c>
      <c r="I591" s="7">
        <f ca="1" t="shared" si="35"/>
        <v>1.620940012287773</v>
      </c>
      <c r="J591" s="9">
        <f t="shared" si="38"/>
        <v>0.0370363085894946</v>
      </c>
      <c r="K591" s="7">
        <f t="shared" si="36"/>
        <v>0.03178162251703134</v>
      </c>
    </row>
    <row r="592" spans="8:11" ht="15">
      <c r="H592" s="8">
        <f t="shared" si="37"/>
        <v>98.41666666666728</v>
      </c>
      <c r="I592" s="7">
        <f ca="1" t="shared" si="35"/>
        <v>-2.3870738992529903</v>
      </c>
      <c r="J592" s="9">
        <f t="shared" si="38"/>
        <v>0.036978301593650044</v>
      </c>
      <c r="K592" s="7">
        <f t="shared" si="36"/>
        <v>0.0454348077195624</v>
      </c>
    </row>
    <row r="593" spans="8:11" ht="15">
      <c r="H593" s="8">
        <f t="shared" si="37"/>
        <v>98.58333333333395</v>
      </c>
      <c r="I593" s="7">
        <f ca="1" t="shared" si="35"/>
        <v>-0.9948586123688783</v>
      </c>
      <c r="J593" s="9">
        <f t="shared" si="38"/>
        <v>0.03692047608794885</v>
      </c>
      <c r="K593" s="7">
        <f t="shared" si="36"/>
        <v>0.04033229809038067</v>
      </c>
    </row>
    <row r="594" spans="8:11" ht="15">
      <c r="H594" s="8">
        <f t="shared" si="37"/>
        <v>98.75000000000063</v>
      </c>
      <c r="I594" s="7">
        <f ca="1" t="shared" si="35"/>
        <v>-0.2757550909366573</v>
      </c>
      <c r="J594" s="9">
        <f t="shared" si="38"/>
        <v>0.03686283122174086</v>
      </c>
      <c r="K594" s="7">
        <f t="shared" si="36"/>
        <v>0.037792920572792835</v>
      </c>
    </row>
    <row r="595" spans="8:11" ht="15">
      <c r="H595" s="8">
        <f t="shared" si="37"/>
        <v>98.9166666666673</v>
      </c>
      <c r="I595" s="7">
        <f ca="1" t="shared" si="35"/>
        <v>0.17789218501542048</v>
      </c>
      <c r="J595" s="9">
        <f t="shared" si="38"/>
        <v>0.03680536614968469</v>
      </c>
      <c r="K595" s="7">
        <f t="shared" si="36"/>
        <v>0.03621165662511722</v>
      </c>
    </row>
    <row r="596" spans="8:11" ht="15">
      <c r="H596" s="8">
        <f t="shared" si="37"/>
        <v>99.08333333333397</v>
      </c>
      <c r="I596" s="7">
        <f ca="1" t="shared" si="35"/>
        <v>-0.6202473245407059</v>
      </c>
      <c r="J596" s="9">
        <f t="shared" si="38"/>
        <v>0.03674808003170636</v>
      </c>
      <c r="K596" s="7">
        <f t="shared" si="36"/>
        <v>0.038853968847477646</v>
      </c>
    </row>
    <row r="597" spans="8:11" ht="15">
      <c r="H597" s="8">
        <f t="shared" si="37"/>
        <v>99.25000000000064</v>
      </c>
      <c r="I597" s="7">
        <f ca="1" t="shared" si="35"/>
        <v>0.4902514785368227</v>
      </c>
      <c r="J597" s="9">
        <f t="shared" si="38"/>
        <v>0.03669097203295836</v>
      </c>
      <c r="K597" s="7">
        <f t="shared" si="36"/>
        <v>0.03506765099157196</v>
      </c>
    </row>
    <row r="598" spans="8:11" ht="15">
      <c r="H598" s="8">
        <f t="shared" si="37"/>
        <v>99.41666666666731</v>
      </c>
      <c r="I598" s="7">
        <f ca="1" t="shared" si="35"/>
        <v>-0.966234593547413</v>
      </c>
      <c r="J598" s="9">
        <f t="shared" si="38"/>
        <v>0.036634041323779024</v>
      </c>
      <c r="K598" s="7">
        <f t="shared" si="36"/>
        <v>0.039936698058790084</v>
      </c>
    </row>
    <row r="599" spans="8:11" ht="15">
      <c r="H599" s="8">
        <f t="shared" si="37"/>
        <v>99.58333333333398</v>
      </c>
      <c r="I599" s="7">
        <f ca="1" t="shared" si="35"/>
        <v>0.13732798466821167</v>
      </c>
      <c r="J599" s="9">
        <f t="shared" si="38"/>
        <v>0.03657728707965233</v>
      </c>
      <c r="K599" s="7">
        <f t="shared" si="36"/>
        <v>0.036119521498650435</v>
      </c>
    </row>
    <row r="600" spans="8:11" ht="15">
      <c r="H600" s="8">
        <f t="shared" si="37"/>
        <v>99.75000000000065</v>
      </c>
      <c r="I600" s="7">
        <f ca="1" t="shared" si="35"/>
        <v>0.8959222311386397</v>
      </c>
      <c r="J600" s="9">
        <f t="shared" si="38"/>
        <v>0.03652070848116809</v>
      </c>
      <c r="K600" s="7">
        <f t="shared" si="36"/>
        <v>0.033584788744062344</v>
      </c>
    </row>
    <row r="601" spans="8:11" ht="15">
      <c r="H601" s="8">
        <f t="shared" si="37"/>
        <v>99.91666666666733</v>
      </c>
      <c r="I601" s="7">
        <f ca="1" t="shared" si="35"/>
        <v>-0.48899070781507425</v>
      </c>
      <c r="J601" s="9">
        <f t="shared" si="38"/>
        <v>0.03646430471398243</v>
      </c>
      <c r="K601" s="7">
        <f t="shared" si="36"/>
        <v>0.0381153070790597</v>
      </c>
    </row>
    <row r="602" spans="8:11" ht="15">
      <c r="H602" s="8">
        <f t="shared" si="37"/>
        <v>100.083333333334</v>
      </c>
      <c r="I602" s="7">
        <f ca="1" t="shared" si="35"/>
        <v>-0.5501899774310566</v>
      </c>
      <c r="J602" s="9">
        <f t="shared" si="38"/>
        <v>0.03640807496877875</v>
      </c>
      <c r="K602" s="7">
        <f t="shared" si="36"/>
        <v>0.03826726673912009</v>
      </c>
    </row>
    <row r="603" spans="8:11" ht="15">
      <c r="H603" s="8">
        <f t="shared" si="37"/>
        <v>100.25000000000067</v>
      </c>
      <c r="I603" s="7">
        <f ca="1" t="shared" si="35"/>
        <v>-0.5194991492502654</v>
      </c>
      <c r="J603" s="9">
        <f t="shared" si="38"/>
        <v>0.036352018441228935</v>
      </c>
      <c r="K603" s="7">
        <f t="shared" si="36"/>
        <v>0.03810538015531186</v>
      </c>
    </row>
    <row r="604" spans="8:11" ht="15">
      <c r="H604" s="8">
        <f t="shared" si="37"/>
        <v>100.41666666666734</v>
      </c>
      <c r="I604" s="7">
        <f ca="1" t="shared" si="35"/>
        <v>-0.9598821776098219</v>
      </c>
      <c r="J604" s="9">
        <f t="shared" si="38"/>
        <v>0.036296134331955006</v>
      </c>
      <c r="K604" s="7">
        <f t="shared" si="36"/>
        <v>0.03956623799599804</v>
      </c>
    </row>
    <row r="605" spans="8:11" ht="15">
      <c r="H605" s="8">
        <f t="shared" si="37"/>
        <v>100.58333333333401</v>
      </c>
      <c r="I605" s="7">
        <f ca="1" t="shared" si="35"/>
        <v>-1.2119473384812056</v>
      </c>
      <c r="J605" s="9">
        <f t="shared" si="38"/>
        <v>0.03624042184649105</v>
      </c>
      <c r="K605" s="7">
        <f t="shared" si="36"/>
        <v>0.040390641870194664</v>
      </c>
    </row>
    <row r="606" spans="8:11" ht="15">
      <c r="H606" s="8">
        <f t="shared" si="37"/>
        <v>100.75000000000068</v>
      </c>
      <c r="I606" s="7">
        <f ca="1" t="shared" si="35"/>
        <v>-0.8211738523885432</v>
      </c>
      <c r="J606" s="9">
        <f t="shared" si="38"/>
        <v>0.03618488019524561</v>
      </c>
      <c r="K606" s="7">
        <f t="shared" si="36"/>
        <v>0.038970821533109955</v>
      </c>
    </row>
    <row r="607" spans="8:11" ht="15">
      <c r="H607" s="8">
        <f t="shared" si="37"/>
        <v>100.91666666666735</v>
      </c>
      <c r="I607" s="7">
        <f ca="1" t="shared" si="35"/>
        <v>0.7858768100181239</v>
      </c>
      <c r="J607" s="9">
        <f t="shared" si="38"/>
        <v>0.03612950859346427</v>
      </c>
      <c r="K607" s="7">
        <f t="shared" si="36"/>
        <v>0.03355741103065593</v>
      </c>
    </row>
    <row r="608" spans="8:11" ht="15">
      <c r="H608" s="8">
        <f t="shared" si="37"/>
        <v>101.08333333333402</v>
      </c>
      <c r="I608" s="7">
        <f ca="1" t="shared" si="35"/>
        <v>-2.4155082259194263</v>
      </c>
      <c r="J608" s="9">
        <f t="shared" si="38"/>
        <v>0.036074306261192735</v>
      </c>
      <c r="K608" s="7">
        <f t="shared" si="36"/>
        <v>0.04456429367192694</v>
      </c>
    </row>
    <row r="609" spans="8:11" ht="15">
      <c r="H609" s="8">
        <f t="shared" si="37"/>
        <v>101.2500000000007</v>
      </c>
      <c r="I609" s="7">
        <f ca="1" t="shared" si="35"/>
        <v>0.5541113315037776</v>
      </c>
      <c r="J609" s="9">
        <f t="shared" si="38"/>
        <v>0.03601927242324015</v>
      </c>
      <c r="K609" s="7">
        <f t="shared" si="36"/>
        <v>0.03419844272431169</v>
      </c>
    </row>
    <row r="610" spans="8:11" ht="15">
      <c r="H610" s="8">
        <f t="shared" si="37"/>
        <v>101.41666666666737</v>
      </c>
      <c r="I610" s="7">
        <f ca="1" t="shared" si="35"/>
        <v>-0.47014014390834735</v>
      </c>
      <c r="J610" s="9">
        <f t="shared" si="38"/>
        <v>0.03596440630914278</v>
      </c>
      <c r="K610" s="7">
        <f t="shared" si="36"/>
        <v>0.037543694907933106</v>
      </c>
    </row>
    <row r="611" spans="8:11" ht="15">
      <c r="H611" s="8">
        <f t="shared" si="37"/>
        <v>101.58333333333404</v>
      </c>
      <c r="I611" s="7">
        <f ca="1" t="shared" si="35"/>
        <v>0.7879142925532299</v>
      </c>
      <c r="J611" s="9">
        <f t="shared" si="38"/>
        <v>0.03590970715312804</v>
      </c>
      <c r="K611" s="7">
        <f t="shared" si="36"/>
        <v>0.03333631390592407</v>
      </c>
    </row>
    <row r="612" spans="8:11" ht="15">
      <c r="H612" s="8">
        <f t="shared" si="37"/>
        <v>101.75000000000071</v>
      </c>
      <c r="I612" s="7">
        <f ca="1" t="shared" si="35"/>
        <v>-0.9615058025582837</v>
      </c>
      <c r="J612" s="9">
        <f t="shared" si="38"/>
        <v>0.03585517419407882</v>
      </c>
      <c r="K612" s="7">
        <f t="shared" si="36"/>
        <v>0.03911739291904899</v>
      </c>
    </row>
    <row r="613" spans="8:11" ht="15">
      <c r="H613" s="8">
        <f t="shared" si="37"/>
        <v>101.91666666666738</v>
      </c>
      <c r="I613" s="7">
        <f ca="1" t="shared" si="35"/>
        <v>-0.05852341573059572</v>
      </c>
      <c r="J613" s="9">
        <f t="shared" si="38"/>
        <v>0.0358008066754982</v>
      </c>
      <c r="K613" s="7">
        <f t="shared" si="36"/>
        <v>0.03599531653577598</v>
      </c>
    </row>
    <row r="614" spans="8:11" ht="15">
      <c r="H614" s="8">
        <f t="shared" si="37"/>
        <v>102.08333333333405</v>
      </c>
      <c r="I614" s="7">
        <f ca="1" t="shared" si="35"/>
        <v>1.4445081120611007</v>
      </c>
      <c r="J614" s="9">
        <f t="shared" si="38"/>
        <v>0.03574660384547438</v>
      </c>
      <c r="K614" s="7">
        <f t="shared" si="36"/>
        <v>0.031101822453683994</v>
      </c>
    </row>
    <row r="615" spans="8:11" ht="15">
      <c r="H615" s="8">
        <f t="shared" si="37"/>
        <v>102.25000000000072</v>
      </c>
      <c r="I615" s="7">
        <f ca="1" t="shared" si="35"/>
        <v>0.6208828290959136</v>
      </c>
      <c r="J615" s="9">
        <f t="shared" si="38"/>
        <v>0.03569256495664604</v>
      </c>
      <c r="K615" s="7">
        <f t="shared" si="36"/>
        <v>0.033661465369743</v>
      </c>
    </row>
    <row r="616" spans="8:11" ht="15">
      <c r="H616" s="8">
        <f t="shared" si="37"/>
        <v>102.4166666666674</v>
      </c>
      <c r="I616" s="7">
        <f ca="1" t="shared" si="35"/>
        <v>-1.518376334863334</v>
      </c>
      <c r="J616" s="9">
        <f t="shared" si="38"/>
        <v>0.03563868926616794</v>
      </c>
      <c r="K616" s="7">
        <f t="shared" si="36"/>
        <v>0.0408449330850352</v>
      </c>
    </row>
    <row r="617" spans="8:11" ht="15">
      <c r="H617" s="8">
        <f t="shared" si="37"/>
        <v>102.58333333333407</v>
      </c>
      <c r="I617" s="7">
        <f ca="1" t="shared" si="35"/>
        <v>-1.1274126161342641</v>
      </c>
      <c r="J617" s="9">
        <f t="shared" si="38"/>
        <v>0.035584976035676855</v>
      </c>
      <c r="K617" s="7">
        <f t="shared" si="36"/>
        <v>0.03941464954637171</v>
      </c>
    </row>
    <row r="618" spans="8:11" ht="15">
      <c r="H618" s="8">
        <f t="shared" si="37"/>
        <v>102.75000000000074</v>
      </c>
      <c r="I618" s="7">
        <f ca="1" t="shared" si="35"/>
        <v>-0.747787568469493</v>
      </c>
      <c r="J618" s="9">
        <f t="shared" si="38"/>
        <v>0.035531424531257814</v>
      </c>
      <c r="K618" s="7">
        <f t="shared" si="36"/>
        <v>0.038048733101307214</v>
      </c>
    </row>
    <row r="619" spans="8:11" ht="15">
      <c r="H619" s="8">
        <f t="shared" si="37"/>
        <v>102.91666666666741</v>
      </c>
      <c r="I619" s="7">
        <f ca="1" t="shared" si="35"/>
        <v>1.0105836468966678</v>
      </c>
      <c r="J619" s="9">
        <f t="shared" si="38"/>
        <v>0.035478034023410654</v>
      </c>
      <c r="K619" s="7">
        <f t="shared" si="36"/>
        <v>0.03220635815211944</v>
      </c>
    </row>
    <row r="620" spans="8:11" ht="15">
      <c r="H620" s="8">
        <f t="shared" si="37"/>
        <v>103.08333333333408</v>
      </c>
      <c r="I620" s="7">
        <f ca="1" t="shared" si="35"/>
        <v>0.036571325966970214</v>
      </c>
      <c r="J620" s="9">
        <f t="shared" si="38"/>
        <v>0.03542480378701688</v>
      </c>
      <c r="K620" s="7">
        <f t="shared" si="36"/>
        <v>0.035303934381383614</v>
      </c>
    </row>
    <row r="621" spans="8:11" ht="15">
      <c r="H621" s="8">
        <f t="shared" si="37"/>
        <v>103.25000000000075</v>
      </c>
      <c r="I621" s="7">
        <f ca="1" t="shared" si="35"/>
        <v>-0.32120690060620494</v>
      </c>
      <c r="J621" s="9">
        <f t="shared" si="38"/>
        <v>0.03537173310130679</v>
      </c>
      <c r="K621" s="7">
        <f t="shared" si="36"/>
        <v>0.036441207568070094</v>
      </c>
    </row>
    <row r="622" spans="8:11" ht="15">
      <c r="H622" s="8">
        <f t="shared" si="37"/>
        <v>103.41666666666742</v>
      </c>
      <c r="I622" s="7">
        <f ca="1" t="shared" si="35"/>
        <v>0.6911051254303748</v>
      </c>
      <c r="J622" s="9">
        <f t="shared" si="38"/>
        <v>0.03531882124982694</v>
      </c>
      <c r="K622" s="7">
        <f t="shared" si="36"/>
        <v>0.03306929232784784</v>
      </c>
    </row>
    <row r="623" spans="8:11" ht="15">
      <c r="H623" s="8">
        <f t="shared" si="37"/>
        <v>103.5833333333341</v>
      </c>
      <c r="I623" s="7">
        <f ca="1" t="shared" si="35"/>
        <v>-0.4295286953831229</v>
      </c>
      <c r="J623" s="9">
        <f t="shared" si="38"/>
        <v>0.03526606752040784</v>
      </c>
      <c r="K623" s="7">
        <f t="shared" si="36"/>
        <v>0.03669821935448878</v>
      </c>
    </row>
    <row r="624" spans="8:11" ht="15">
      <c r="H624" s="8">
        <f t="shared" si="37"/>
        <v>103.75000000000077</v>
      </c>
      <c r="I624" s="7">
        <f ca="1" t="shared" si="35"/>
        <v>0.22959645821453256</v>
      </c>
      <c r="J624" s="9">
        <f t="shared" si="38"/>
        <v>0.035213471205132026</v>
      </c>
      <c r="K624" s="7">
        <f t="shared" si="36"/>
        <v>0.034459343686071654</v>
      </c>
    </row>
    <row r="625" spans="8:11" ht="15">
      <c r="H625" s="8">
        <f t="shared" si="37"/>
        <v>103.91666666666744</v>
      </c>
      <c r="I625" s="7">
        <f ca="1" t="shared" si="35"/>
        <v>-0.6329403457126002</v>
      </c>
      <c r="J625" s="9">
        <f t="shared" si="38"/>
        <v>0.035161031600302345</v>
      </c>
      <c r="K625" s="7">
        <f t="shared" si="36"/>
        <v>0.037278876417149845</v>
      </c>
    </row>
    <row r="626" spans="8:11" ht="15">
      <c r="H626" s="8">
        <f t="shared" si="37"/>
        <v>104.08333333333411</v>
      </c>
      <c r="I626" s="7">
        <f ca="1" t="shared" si="35"/>
        <v>-0.6479359223334</v>
      </c>
      <c r="J626" s="9">
        <f t="shared" si="38"/>
        <v>0.03510874800641054</v>
      </c>
      <c r="K626" s="7">
        <f t="shared" si="36"/>
        <v>0.03727642528865074</v>
      </c>
    </row>
    <row r="627" spans="8:11" ht="15">
      <c r="H627" s="8">
        <f t="shared" si="37"/>
        <v>104.25000000000078</v>
      </c>
      <c r="I627" s="7">
        <f ca="1" t="shared" si="35"/>
        <v>0.05519398677311446</v>
      </c>
      <c r="J627" s="9">
        <f t="shared" si="38"/>
        <v>0.035056619728106135</v>
      </c>
      <c r="K627" s="7">
        <f t="shared" si="36"/>
        <v>0.034874904471320856</v>
      </c>
    </row>
    <row r="628" spans="8:11" ht="15">
      <c r="H628" s="8">
        <f t="shared" si="37"/>
        <v>104.41666666666745</v>
      </c>
      <c r="I628" s="7">
        <f ca="1" t="shared" si="35"/>
        <v>0.20915284452424332</v>
      </c>
      <c r="J628" s="9">
        <f t="shared" si="38"/>
        <v>0.035004646074165584</v>
      </c>
      <c r="K628" s="7">
        <f t="shared" si="36"/>
        <v>0.0343187034049029</v>
      </c>
    </row>
    <row r="629" spans="8:11" ht="15">
      <c r="H629" s="8">
        <f t="shared" si="37"/>
        <v>104.58333333333412</v>
      </c>
      <c r="I629" s="7">
        <f ca="1" t="shared" si="35"/>
        <v>0.7146503488875169</v>
      </c>
      <c r="J629" s="9">
        <f t="shared" si="38"/>
        <v>0.03495282635746169</v>
      </c>
      <c r="K629" s="7">
        <f t="shared" si="36"/>
        <v>0.03263577561281064</v>
      </c>
    </row>
    <row r="630" spans="8:11" ht="15">
      <c r="H630" s="8">
        <f t="shared" si="37"/>
        <v>104.7500000000008</v>
      </c>
      <c r="I630" s="7">
        <f ca="1" t="shared" si="35"/>
        <v>0.9718158570930451</v>
      </c>
      <c r="J630" s="9">
        <f t="shared" si="38"/>
        <v>0.0349011598949333</v>
      </c>
      <c r="K630" s="7">
        <f t="shared" si="36"/>
        <v>0.03176925039048827</v>
      </c>
    </row>
    <row r="631" spans="8:11" ht="15">
      <c r="H631" s="8">
        <f t="shared" si="37"/>
        <v>104.91666666666747</v>
      </c>
      <c r="I631" s="7">
        <f ca="1" t="shared" si="35"/>
        <v>-0.09714944395002875</v>
      </c>
      <c r="J631" s="9">
        <f t="shared" si="38"/>
        <v>0.03484964600755528</v>
      </c>
      <c r="K631" s="7">
        <f t="shared" si="36"/>
        <v>0.03516994013000371</v>
      </c>
    </row>
    <row r="632" spans="8:11" ht="15">
      <c r="H632" s="8">
        <f t="shared" si="37"/>
        <v>105.08333333333414</v>
      </c>
      <c r="I632" s="7">
        <f ca="1" t="shared" si="35"/>
        <v>-1.9374429949553647</v>
      </c>
      <c r="J632" s="9">
        <f t="shared" si="38"/>
        <v>0.03479828402030873</v>
      </c>
      <c r="K632" s="7">
        <f t="shared" si="36"/>
        <v>0.041452071737171484</v>
      </c>
    </row>
    <row r="633" spans="8:11" ht="15">
      <c r="H633" s="8">
        <f t="shared" si="37"/>
        <v>105.25000000000081</v>
      </c>
      <c r="I633" s="7">
        <f ca="1" t="shared" si="35"/>
        <v>-0.826505132993723</v>
      </c>
      <c r="J633" s="9">
        <f t="shared" si="38"/>
        <v>0.03474707326215149</v>
      </c>
      <c r="K633" s="7">
        <f t="shared" si="36"/>
        <v>0.03751373739749582</v>
      </c>
    </row>
    <row r="634" spans="8:11" ht="15">
      <c r="H634" s="8">
        <f t="shared" si="37"/>
        <v>105.41666666666748</v>
      </c>
      <c r="I634" s="7">
        <f ca="1" t="shared" si="35"/>
        <v>0.38189569471474283</v>
      </c>
      <c r="J634" s="9">
        <f t="shared" si="38"/>
        <v>0.03469601306598888</v>
      </c>
      <c r="K634" s="7">
        <f t="shared" si="36"/>
        <v>0.03345185361544312</v>
      </c>
    </row>
    <row r="635" spans="8:11" ht="15">
      <c r="H635" s="8">
        <f t="shared" si="37"/>
        <v>105.58333333333415</v>
      </c>
      <c r="I635" s="7">
        <f ca="1" t="shared" si="35"/>
        <v>0.050993434313402086</v>
      </c>
      <c r="J635" s="9">
        <f t="shared" si="38"/>
        <v>0.03464510276864472</v>
      </c>
      <c r="K635" s="7">
        <f t="shared" si="36"/>
        <v>0.03447784918362759</v>
      </c>
    </row>
    <row r="636" spans="8:11" ht="15">
      <c r="H636" s="8">
        <f t="shared" si="37"/>
        <v>105.75000000000082</v>
      </c>
      <c r="I636" s="7">
        <f ca="1" t="shared" si="35"/>
        <v>-2.1185542886127022</v>
      </c>
      <c r="J636" s="9">
        <f t="shared" si="38"/>
        <v>0.0345943417108326</v>
      </c>
      <c r="K636" s="7">
        <f t="shared" si="36"/>
        <v>0.041886253802755</v>
      </c>
    </row>
    <row r="637" spans="8:11" ht="15">
      <c r="H637" s="8">
        <f t="shared" si="37"/>
        <v>105.9166666666675</v>
      </c>
      <c r="I637" s="7">
        <f ca="1" t="shared" si="35"/>
        <v>-0.22904468487774376</v>
      </c>
      <c r="J637" s="9">
        <f t="shared" si="38"/>
        <v>0.0345437292371274</v>
      </c>
      <c r="K637" s="7">
        <f t="shared" si="36"/>
        <v>0.035298890110098284</v>
      </c>
    </row>
    <row r="638" spans="8:11" ht="15">
      <c r="H638" s="8">
        <f t="shared" si="37"/>
        <v>106.08333333333417</v>
      </c>
      <c r="I638" s="7">
        <f ca="1" t="shared" si="35"/>
        <v>-0.8856244883319191</v>
      </c>
      <c r="J638" s="9">
        <f t="shared" si="38"/>
        <v>0.03449326469593705</v>
      </c>
      <c r="K638" s="7">
        <f t="shared" si="36"/>
        <v>0.03745462869126873</v>
      </c>
    </row>
    <row r="639" spans="8:11" ht="15">
      <c r="H639" s="8">
        <f t="shared" si="37"/>
        <v>106.25000000000084</v>
      </c>
      <c r="I639" s="7">
        <f ca="1" t="shared" si="35"/>
        <v>-0.47322773866968293</v>
      </c>
      <c r="J639" s="9">
        <f t="shared" si="38"/>
        <v>0.034442947439474535</v>
      </c>
      <c r="K639" s="7">
        <f t="shared" si="36"/>
        <v>0.036010130421558026</v>
      </c>
    </row>
    <row r="640" spans="8:11" ht="15">
      <c r="H640" s="8">
        <f t="shared" si="37"/>
        <v>106.41666666666751</v>
      </c>
      <c r="I640" s="7">
        <f ca="1" t="shared" si="35"/>
        <v>-0.7537320668107781</v>
      </c>
      <c r="J640" s="9">
        <f t="shared" si="38"/>
        <v>0.034392776823730195</v>
      </c>
      <c r="K640" s="7">
        <f t="shared" si="36"/>
        <v>0.03690331809434879</v>
      </c>
    </row>
    <row r="641" spans="8:11" ht="15">
      <c r="H641" s="8">
        <f t="shared" si="37"/>
        <v>106.58333333333418</v>
      </c>
      <c r="I641" s="7">
        <f ca="1" t="shared" si="35"/>
        <v>0.3754643576000207</v>
      </c>
      <c r="J641" s="9">
        <f t="shared" si="38"/>
        <v>0.03434275220844419</v>
      </c>
      <c r="K641" s="7">
        <f t="shared" si="36"/>
        <v>0.03312342514650814</v>
      </c>
    </row>
    <row r="642" spans="8:11" ht="15">
      <c r="H642" s="8">
        <f t="shared" si="37"/>
        <v>106.75000000000085</v>
      </c>
      <c r="I642" s="7">
        <f aca="true" ca="1" t="shared" si="39" ref="I642:I705">NORMSINV(RAND())</f>
        <v>-1.6220405395874535</v>
      </c>
      <c r="J642" s="9">
        <f t="shared" si="38"/>
        <v>0.03429287295707926</v>
      </c>
      <c r="K642" s="7">
        <f aca="true" t="shared" si="40" ref="K642:K705">((A0/B0)/(((cph+error*$I642)*(A0/(B0*J642*100+C0)+D0)/cph-D0))-C0/B0)/100</f>
        <v>0.0397969699944021</v>
      </c>
    </row>
    <row r="643" spans="8:11" ht="15">
      <c r="H643" s="8">
        <f aca="true" t="shared" si="41" ref="H643:H706">hours/24+H642</f>
        <v>106.91666666666752</v>
      </c>
      <c r="I643" s="7">
        <f ca="1" t="shared" si="39"/>
        <v>0.8003572026016961</v>
      </c>
      <c r="J643" s="9">
        <f aca="true" t="shared" si="42" ref="J643:J706">IF(AND(H643&gt;tlow,H643&lt;thigh),(J642*500+precip)/500,J642*EXP((-J642*(H643-H642)*(loss+0.1)^1.5)/1000))</f>
        <v>0.034243138436793705</v>
      </c>
      <c r="K643" s="7">
        <f t="shared" si="40"/>
        <v>0.031670155553457986</v>
      </c>
    </row>
    <row r="644" spans="8:11" ht="15">
      <c r="H644" s="8">
        <f t="shared" si="41"/>
        <v>107.0833333333342</v>
      </c>
      <c r="I644" s="7">
        <f ca="1" t="shared" si="39"/>
        <v>-0.2280623182216669</v>
      </c>
      <c r="J644" s="9">
        <f t="shared" si="42"/>
        <v>0.03419354801841461</v>
      </c>
      <c r="K644" s="7">
        <f t="shared" si="40"/>
        <v>0.034942973979598474</v>
      </c>
    </row>
    <row r="645" spans="8:11" ht="15">
      <c r="H645" s="8">
        <f t="shared" si="41"/>
        <v>107.25000000000087</v>
      </c>
      <c r="I645" s="7">
        <f ca="1" t="shared" si="39"/>
        <v>-0.10302094151036431</v>
      </c>
      <c r="J645" s="9">
        <f t="shared" si="42"/>
        <v>0.034144101076411255</v>
      </c>
      <c r="K645" s="7">
        <f t="shared" si="40"/>
        <v>0.03448154689703289</v>
      </c>
    </row>
    <row r="646" spans="8:11" ht="15">
      <c r="H646" s="8">
        <f t="shared" si="41"/>
        <v>107.41666666666754</v>
      </c>
      <c r="I646" s="7">
        <f ca="1" t="shared" si="39"/>
        <v>-1.0845857740003382</v>
      </c>
      <c r="J646" s="9">
        <f t="shared" si="42"/>
        <v>0.03409479698886885</v>
      </c>
      <c r="K646" s="7">
        <f t="shared" si="40"/>
        <v>0.037723907206208246</v>
      </c>
    </row>
    <row r="647" spans="8:11" ht="15">
      <c r="H647" s="8">
        <f t="shared" si="41"/>
        <v>107.58333333333421</v>
      </c>
      <c r="I647" s="7">
        <f ca="1" t="shared" si="39"/>
        <v>-1.3656783717847936</v>
      </c>
      <c r="J647" s="9">
        <f t="shared" si="42"/>
        <v>0.0340456351374624</v>
      </c>
      <c r="K647" s="7">
        <f t="shared" si="40"/>
        <v>0.038642151995455426</v>
      </c>
    </row>
    <row r="648" spans="8:11" ht="15">
      <c r="H648" s="8">
        <f t="shared" si="41"/>
        <v>107.75000000000088</v>
      </c>
      <c r="I648" s="7">
        <f ca="1" t="shared" si="39"/>
        <v>1.019235562856573</v>
      </c>
      <c r="J648" s="9">
        <f t="shared" si="42"/>
        <v>0.033996614907430854</v>
      </c>
      <c r="K648" s="7">
        <f t="shared" si="40"/>
        <v>0.030742881132652097</v>
      </c>
    </row>
    <row r="649" spans="8:11" ht="15">
      <c r="H649" s="8">
        <f t="shared" si="41"/>
        <v>107.91666666666755</v>
      </c>
      <c r="I649" s="7">
        <f ca="1" t="shared" si="39"/>
        <v>1.5363806209825035</v>
      </c>
      <c r="J649" s="9">
        <f t="shared" si="42"/>
        <v>0.03394773568755145</v>
      </c>
      <c r="K649" s="7">
        <f t="shared" si="40"/>
        <v>0.029099051546233365</v>
      </c>
    </row>
    <row r="650" spans="8:11" ht="15">
      <c r="H650" s="8">
        <f t="shared" si="41"/>
        <v>108.08333333333422</v>
      </c>
      <c r="I650" s="7">
        <f ca="1" t="shared" si="39"/>
        <v>0.670022312137514</v>
      </c>
      <c r="J650" s="9">
        <f t="shared" si="42"/>
        <v>0.033898996870114315</v>
      </c>
      <c r="K650" s="7">
        <f t="shared" si="40"/>
        <v>0.03174592479900472</v>
      </c>
    </row>
    <row r="651" spans="8:11" ht="15">
      <c r="H651" s="8">
        <f t="shared" si="41"/>
        <v>108.2500000000009</v>
      </c>
      <c r="I651" s="7">
        <f ca="1" t="shared" si="39"/>
        <v>-0.31847069067486544</v>
      </c>
      <c r="J651" s="9">
        <f t="shared" si="42"/>
        <v>0.03385039785089722</v>
      </c>
      <c r="K651" s="7">
        <f t="shared" si="40"/>
        <v>0.034895600862987326</v>
      </c>
    </row>
    <row r="652" spans="8:11" ht="15">
      <c r="H652" s="8">
        <f t="shared" si="41"/>
        <v>108.41666666666757</v>
      </c>
      <c r="I652" s="7">
        <f ca="1" t="shared" si="39"/>
        <v>0.9638959232406896</v>
      </c>
      <c r="J652" s="9">
        <f t="shared" si="42"/>
        <v>0.03380193802914064</v>
      </c>
      <c r="K652" s="7">
        <f t="shared" si="40"/>
        <v>0.0307268402944937</v>
      </c>
    </row>
    <row r="653" spans="8:11" ht="15">
      <c r="H653" s="8">
        <f t="shared" si="41"/>
        <v>108.58333333333424</v>
      </c>
      <c r="I653" s="7">
        <f ca="1" t="shared" si="39"/>
        <v>-0.4787677490392306</v>
      </c>
      <c r="J653" s="9">
        <f t="shared" si="42"/>
        <v>0.033753616807522945</v>
      </c>
      <c r="K653" s="7">
        <f t="shared" si="40"/>
        <v>0.03532903111559253</v>
      </c>
    </row>
    <row r="654" spans="8:11" ht="15">
      <c r="H654" s="8">
        <f t="shared" si="41"/>
        <v>108.75000000000091</v>
      </c>
      <c r="I654" s="7">
        <f ca="1" t="shared" si="39"/>
        <v>1.6382762114627738</v>
      </c>
      <c r="J654" s="9">
        <f t="shared" si="42"/>
        <v>0.03370543359213586</v>
      </c>
      <c r="K654" s="7">
        <f t="shared" si="40"/>
        <v>0.028557989625194544</v>
      </c>
    </row>
    <row r="655" spans="8:11" ht="15">
      <c r="H655" s="8">
        <f t="shared" si="41"/>
        <v>108.91666666666758</v>
      </c>
      <c r="I655" s="7">
        <f ca="1" t="shared" si="39"/>
        <v>1.1358376272106492</v>
      </c>
      <c r="J655" s="9">
        <f t="shared" si="42"/>
        <v>0.03365738779246011</v>
      </c>
      <c r="K655" s="7">
        <f t="shared" si="40"/>
        <v>0.03005194777574248</v>
      </c>
    </row>
    <row r="656" spans="8:11" ht="15">
      <c r="H656" s="8">
        <f t="shared" si="41"/>
        <v>109.08333333333425</v>
      </c>
      <c r="I656" s="7">
        <f ca="1" t="shared" si="39"/>
        <v>0.21291715551445645</v>
      </c>
      <c r="J656" s="9">
        <f t="shared" si="42"/>
        <v>0.03360947882134126</v>
      </c>
      <c r="K656" s="7">
        <f t="shared" si="40"/>
        <v>0.03292035526022238</v>
      </c>
    </row>
    <row r="657" spans="8:11" ht="15">
      <c r="H657" s="8">
        <f t="shared" si="41"/>
        <v>109.25000000000092</v>
      </c>
      <c r="I657" s="7">
        <f ca="1" t="shared" si="39"/>
        <v>1.2391927039719293</v>
      </c>
      <c r="J657" s="9">
        <f t="shared" si="42"/>
        <v>0.0335617060949658</v>
      </c>
      <c r="K657" s="7">
        <f t="shared" si="40"/>
        <v>0.029640373066696774</v>
      </c>
    </row>
    <row r="658" spans="8:11" ht="15">
      <c r="H658" s="8">
        <f t="shared" si="41"/>
        <v>109.4166666666676</v>
      </c>
      <c r="I658" s="7">
        <f ca="1" t="shared" si="39"/>
        <v>1.2012868580039933</v>
      </c>
      <c r="J658" s="9">
        <f t="shared" si="42"/>
        <v>0.03351406903283743</v>
      </c>
      <c r="K658" s="7">
        <f t="shared" si="40"/>
        <v>0.029711317594690458</v>
      </c>
    </row>
    <row r="659" spans="8:11" ht="15">
      <c r="H659" s="8">
        <f t="shared" si="41"/>
        <v>109.58333333333427</v>
      </c>
      <c r="I659" s="7">
        <f ca="1" t="shared" si="39"/>
        <v>0.3296207085899431</v>
      </c>
      <c r="J659" s="9">
        <f t="shared" si="42"/>
        <v>0.033466567057753464</v>
      </c>
      <c r="K659" s="7">
        <f t="shared" si="40"/>
        <v>0.03240386200862314</v>
      </c>
    </row>
    <row r="660" spans="8:11" ht="15">
      <c r="H660" s="8">
        <f t="shared" si="41"/>
        <v>109.75000000000094</v>
      </c>
      <c r="I660" s="7">
        <f ca="1" t="shared" si="39"/>
        <v>-0.5699159621893601</v>
      </c>
      <c r="J660" s="9">
        <f t="shared" si="42"/>
        <v>0.03341919959578158</v>
      </c>
      <c r="K660" s="7">
        <f t="shared" si="40"/>
        <v>0.03529237259091303</v>
      </c>
    </row>
    <row r="661" spans="8:11" ht="15">
      <c r="H661" s="8">
        <f t="shared" si="41"/>
        <v>109.91666666666761</v>
      </c>
      <c r="I661" s="7">
        <f ca="1" t="shared" si="39"/>
        <v>0.9454284472586663</v>
      </c>
      <c r="J661" s="9">
        <f t="shared" si="42"/>
        <v>0.03337196607623664</v>
      </c>
      <c r="K661" s="7">
        <f t="shared" si="40"/>
        <v>0.030366768331046394</v>
      </c>
    </row>
    <row r="662" spans="8:11" ht="15">
      <c r="H662" s="8">
        <f t="shared" si="41"/>
        <v>110.08333333333428</v>
      </c>
      <c r="I662" s="7">
        <f ca="1" t="shared" si="39"/>
        <v>-0.7779683482538255</v>
      </c>
      <c r="J662" s="9">
        <f t="shared" si="42"/>
        <v>0.03332486593165775</v>
      </c>
      <c r="K662" s="7">
        <f t="shared" si="40"/>
        <v>0.03589138111493483</v>
      </c>
    </row>
    <row r="663" spans="8:11" ht="15">
      <c r="H663" s="8">
        <f t="shared" si="41"/>
        <v>110.25000000000095</v>
      </c>
      <c r="I663" s="7">
        <f ca="1" t="shared" si="39"/>
        <v>0.6325249524533001</v>
      </c>
      <c r="J663" s="9">
        <f t="shared" si="42"/>
        <v>0.03327789859778557</v>
      </c>
      <c r="K663" s="7">
        <f t="shared" si="40"/>
        <v>0.03125554748569284</v>
      </c>
    </row>
    <row r="664" spans="8:11" ht="15">
      <c r="H664" s="8">
        <f t="shared" si="41"/>
        <v>110.41666666666762</v>
      </c>
      <c r="I664" s="7">
        <f ca="1" t="shared" si="39"/>
        <v>-0.1283658295591244</v>
      </c>
      <c r="J664" s="9">
        <f t="shared" si="42"/>
        <v>0.03323106351353969</v>
      </c>
      <c r="K664" s="7">
        <f t="shared" si="40"/>
        <v>0.03364814150286792</v>
      </c>
    </row>
    <row r="665" spans="8:11" ht="15">
      <c r="H665" s="8">
        <f t="shared" si="41"/>
        <v>110.5833333333343</v>
      </c>
      <c r="I665" s="7">
        <f ca="1" t="shared" si="39"/>
        <v>-1.8210779225282847</v>
      </c>
      <c r="J665" s="9">
        <f t="shared" si="42"/>
        <v>0.03318436012099633</v>
      </c>
      <c r="K665" s="7">
        <f t="shared" si="40"/>
        <v>0.03932644790217909</v>
      </c>
    </row>
    <row r="666" spans="8:11" ht="15">
      <c r="H666" s="8">
        <f t="shared" si="41"/>
        <v>110.75000000000097</v>
      </c>
      <c r="I666" s="7">
        <f ca="1" t="shared" si="39"/>
        <v>0.16091147163297015</v>
      </c>
      <c r="J666" s="9">
        <f t="shared" si="42"/>
        <v>0.03313778786536615</v>
      </c>
      <c r="K666" s="7">
        <f t="shared" si="40"/>
        <v>0.03261871654401336</v>
      </c>
    </row>
    <row r="667" spans="8:11" ht="15">
      <c r="H667" s="8">
        <f t="shared" si="41"/>
        <v>110.91666666666764</v>
      </c>
      <c r="I667" s="7">
        <f ca="1" t="shared" si="39"/>
        <v>-0.06541557322606892</v>
      </c>
      <c r="J667" s="9">
        <f t="shared" si="42"/>
        <v>0.033091346194972254</v>
      </c>
      <c r="K667" s="7">
        <f t="shared" si="40"/>
        <v>0.0333033163395017</v>
      </c>
    </row>
    <row r="668" spans="8:11" ht="15">
      <c r="H668" s="8">
        <f t="shared" si="41"/>
        <v>111.08333333333431</v>
      </c>
      <c r="I668" s="7">
        <f ca="1" t="shared" si="39"/>
        <v>-0.2614590893099359</v>
      </c>
      <c r="J668" s="9">
        <f t="shared" si="42"/>
        <v>0.03304503456122841</v>
      </c>
      <c r="K668" s="7">
        <f t="shared" si="40"/>
        <v>0.0338955308400295</v>
      </c>
    </row>
    <row r="669" spans="8:11" ht="15">
      <c r="H669" s="8">
        <f t="shared" si="41"/>
        <v>111.25000000000098</v>
      </c>
      <c r="I669" s="7">
        <f ca="1" t="shared" si="39"/>
        <v>-0.11129284267987666</v>
      </c>
      <c r="J669" s="9">
        <f t="shared" si="42"/>
        <v>0.03299885241861743</v>
      </c>
      <c r="K669" s="7">
        <f t="shared" si="40"/>
        <v>0.03335952684159119</v>
      </c>
    </row>
    <row r="670" spans="8:11" ht="15">
      <c r="H670" s="8">
        <f t="shared" si="41"/>
        <v>111.41666666666765</v>
      </c>
      <c r="I670" s="7">
        <f ca="1" t="shared" si="39"/>
        <v>0.8639990680323038</v>
      </c>
      <c r="J670" s="9">
        <f t="shared" si="42"/>
        <v>0.03295279922466972</v>
      </c>
      <c r="K670" s="7">
        <f t="shared" si="40"/>
        <v>0.0302124963711384</v>
      </c>
    </row>
    <row r="671" spans="8:11" ht="15">
      <c r="H671" s="8">
        <f t="shared" si="41"/>
        <v>111.58333333333432</v>
      </c>
      <c r="I671" s="7">
        <f ca="1" t="shared" si="39"/>
        <v>-0.7441636596597436</v>
      </c>
      <c r="J671" s="9">
        <f t="shared" si="42"/>
        <v>0.03290687443994204</v>
      </c>
      <c r="K671" s="7">
        <f t="shared" si="40"/>
        <v>0.03535027072798755</v>
      </c>
    </row>
    <row r="672" spans="8:11" ht="15">
      <c r="H672" s="8">
        <f t="shared" si="41"/>
        <v>111.750000000001</v>
      </c>
      <c r="I672" s="7">
        <f ca="1" t="shared" si="39"/>
        <v>0.8169247524613306</v>
      </c>
      <c r="J672" s="9">
        <f t="shared" si="42"/>
        <v>0.03286107752799641</v>
      </c>
      <c r="K672" s="7">
        <f t="shared" si="40"/>
        <v>0.03026970840807289</v>
      </c>
    </row>
    <row r="673" spans="8:11" ht="15">
      <c r="H673" s="8">
        <f t="shared" si="41"/>
        <v>111.91666666666767</v>
      </c>
      <c r="I673" s="7">
        <f ca="1" t="shared" si="39"/>
        <v>1.15756616968515</v>
      </c>
      <c r="J673" s="9">
        <f t="shared" si="42"/>
        <v>0.032815407955379246</v>
      </c>
      <c r="K673" s="7">
        <f t="shared" si="40"/>
        <v>0.029171689056033755</v>
      </c>
    </row>
    <row r="674" spans="8:11" ht="15">
      <c r="H674" s="8">
        <f t="shared" si="41"/>
        <v>112.08333333333434</v>
      </c>
      <c r="I674" s="7">
        <f ca="1" t="shared" si="39"/>
        <v>0.21705138894435605</v>
      </c>
      <c r="J674" s="9">
        <f t="shared" si="42"/>
        <v>0.03276986519160058</v>
      </c>
      <c r="K674" s="7">
        <f t="shared" si="40"/>
        <v>0.032072986495057555</v>
      </c>
    </row>
    <row r="675" spans="8:11" ht="15">
      <c r="H675" s="8">
        <f t="shared" si="41"/>
        <v>112.25000000000101</v>
      </c>
      <c r="I675" s="7">
        <f ca="1" t="shared" si="39"/>
        <v>0.05195700561986932</v>
      </c>
      <c r="J675" s="9">
        <f t="shared" si="42"/>
        <v>0.032724448709113535</v>
      </c>
      <c r="K675" s="7">
        <f t="shared" si="40"/>
        <v>0.032557104227385045</v>
      </c>
    </row>
    <row r="676" spans="8:11" ht="15">
      <c r="H676" s="8">
        <f t="shared" si="41"/>
        <v>112.41666666666768</v>
      </c>
      <c r="I676" s="7">
        <f ca="1" t="shared" si="39"/>
        <v>0.6789281307208637</v>
      </c>
      <c r="J676" s="9">
        <f t="shared" si="42"/>
        <v>0.03267915798329395</v>
      </c>
      <c r="K676" s="7">
        <f t="shared" si="40"/>
        <v>0.03052285163128877</v>
      </c>
    </row>
    <row r="677" spans="8:11" ht="15">
      <c r="H677" s="8">
        <f t="shared" si="41"/>
        <v>112.58333333333435</v>
      </c>
      <c r="I677" s="7">
        <f ca="1" t="shared" si="39"/>
        <v>-0.5682654187205316</v>
      </c>
      <c r="J677" s="9">
        <f t="shared" si="42"/>
        <v>0.03263399249242013</v>
      </c>
      <c r="K677" s="7">
        <f t="shared" si="40"/>
        <v>0.03448775606891383</v>
      </c>
    </row>
    <row r="678" spans="8:11" ht="15">
      <c r="H678" s="8">
        <f t="shared" si="41"/>
        <v>112.75000000000102</v>
      </c>
      <c r="I678" s="7">
        <f ca="1" t="shared" si="39"/>
        <v>0.625186216067602</v>
      </c>
      <c r="J678" s="9">
        <f t="shared" si="42"/>
        <v>0.032588951717652845</v>
      </c>
      <c r="K678" s="7">
        <f t="shared" si="40"/>
        <v>0.030602733576496597</v>
      </c>
    </row>
    <row r="679" spans="8:11" ht="15">
      <c r="H679" s="8">
        <f t="shared" si="41"/>
        <v>112.9166666666677</v>
      </c>
      <c r="I679" s="7">
        <f ca="1" t="shared" si="39"/>
        <v>1.4209210145344051</v>
      </c>
      <c r="J679" s="9">
        <f t="shared" si="42"/>
        <v>0.03254403514301539</v>
      </c>
      <c r="K679" s="7">
        <f t="shared" si="40"/>
        <v>0.028107641330625485</v>
      </c>
    </row>
    <row r="680" spans="8:11" ht="15">
      <c r="H680" s="8">
        <f t="shared" si="41"/>
        <v>113.08333333333437</v>
      </c>
      <c r="I680" s="7">
        <f ca="1" t="shared" si="39"/>
        <v>1.0664129564365727</v>
      </c>
      <c r="J680" s="9">
        <f t="shared" si="42"/>
        <v>0.03249924225537393</v>
      </c>
      <c r="K680" s="7">
        <f t="shared" si="40"/>
        <v>0.029145955342616593</v>
      </c>
    </row>
    <row r="681" spans="8:11" ht="15">
      <c r="H681" s="8">
        <f t="shared" si="41"/>
        <v>113.25000000000104</v>
      </c>
      <c r="I681" s="7">
        <f ca="1" t="shared" si="39"/>
        <v>0.29042715052962587</v>
      </c>
      <c r="J681" s="9">
        <f t="shared" si="42"/>
        <v>0.032454572544417894</v>
      </c>
      <c r="K681" s="7">
        <f t="shared" si="40"/>
        <v>0.03152637574206256</v>
      </c>
    </row>
    <row r="682" spans="8:11" ht="15">
      <c r="H682" s="8">
        <f t="shared" si="41"/>
        <v>113.41666666666771</v>
      </c>
      <c r="I682" s="7">
        <f ca="1" t="shared" si="39"/>
        <v>-0.6987443275659952</v>
      </c>
      <c r="J682" s="9">
        <f t="shared" si="42"/>
        <v>0.032410025502640626</v>
      </c>
      <c r="K682" s="7">
        <f t="shared" si="40"/>
        <v>0.03469112915742224</v>
      </c>
    </row>
    <row r="683" spans="8:11" ht="15">
      <c r="H683" s="8">
        <f t="shared" si="41"/>
        <v>113.58333333333438</v>
      </c>
      <c r="I683" s="7">
        <f ca="1" t="shared" si="39"/>
        <v>-0.3646836635026788</v>
      </c>
      <c r="J683" s="9">
        <f t="shared" si="42"/>
        <v>0.03236560062532011</v>
      </c>
      <c r="K683" s="7">
        <f t="shared" si="40"/>
        <v>0.033546896915398375</v>
      </c>
    </row>
    <row r="684" spans="8:11" ht="15">
      <c r="H684" s="8">
        <f t="shared" si="41"/>
        <v>113.75000000000105</v>
      </c>
      <c r="I684" s="7">
        <f ca="1" t="shared" si="39"/>
        <v>-1.1763688598128268</v>
      </c>
      <c r="J684" s="9">
        <f t="shared" si="42"/>
        <v>0.03232129741049991</v>
      </c>
      <c r="K684" s="7">
        <f t="shared" si="40"/>
        <v>0.03619937928048247</v>
      </c>
    </row>
    <row r="685" spans="8:11" ht="15">
      <c r="H685" s="8">
        <f t="shared" si="41"/>
        <v>113.91666666666772</v>
      </c>
      <c r="I685" s="7">
        <f ca="1" t="shared" si="39"/>
        <v>0.5723098951254126</v>
      </c>
      <c r="J685" s="9">
        <f t="shared" si="42"/>
        <v>0.03227711535897027</v>
      </c>
      <c r="K685" s="7">
        <f t="shared" si="40"/>
        <v>0.030462192207086326</v>
      </c>
    </row>
    <row r="686" spans="8:11" ht="15">
      <c r="H686" s="8">
        <f t="shared" si="41"/>
        <v>114.0833333333344</v>
      </c>
      <c r="I686" s="7">
        <f ca="1" t="shared" si="39"/>
        <v>-2.920813770995281</v>
      </c>
      <c r="J686" s="9">
        <f t="shared" si="42"/>
        <v>0.03223305397424933</v>
      </c>
      <c r="K686" s="7">
        <f t="shared" si="40"/>
        <v>0.04224437586647891</v>
      </c>
    </row>
    <row r="687" spans="8:11" ht="15">
      <c r="H687" s="8">
        <f t="shared" si="41"/>
        <v>114.25000000000107</v>
      </c>
      <c r="I687" s="7">
        <f ca="1" t="shared" si="39"/>
        <v>-1.6085834993319725</v>
      </c>
      <c r="J687" s="9">
        <f t="shared" si="42"/>
        <v>0.032189112762564524</v>
      </c>
      <c r="K687" s="7">
        <f t="shared" si="40"/>
        <v>0.037537015262760924</v>
      </c>
    </row>
    <row r="688" spans="8:11" ht="15">
      <c r="H688" s="8">
        <f t="shared" si="41"/>
        <v>114.41666666666774</v>
      </c>
      <c r="I688" s="7">
        <f ca="1" t="shared" si="39"/>
        <v>2.0684792962512235</v>
      </c>
      <c r="J688" s="9">
        <f t="shared" si="42"/>
        <v>0.032145291232834106</v>
      </c>
      <c r="K688" s="7">
        <f t="shared" si="40"/>
        <v>0.025798219481784946</v>
      </c>
    </row>
    <row r="689" spans="8:11" ht="15">
      <c r="H689" s="8">
        <f t="shared" si="41"/>
        <v>114.58333333333441</v>
      </c>
      <c r="I689" s="7">
        <f ca="1" t="shared" si="39"/>
        <v>-2.034278441448733</v>
      </c>
      <c r="J689" s="9">
        <f t="shared" si="42"/>
        <v>0.03210158889664885</v>
      </c>
      <c r="K689" s="7">
        <f t="shared" si="40"/>
        <v>0.03892462153549662</v>
      </c>
    </row>
    <row r="690" spans="8:11" ht="15">
      <c r="H690" s="8">
        <f t="shared" si="41"/>
        <v>114.75000000000108</v>
      </c>
      <c r="I690" s="7">
        <f ca="1" t="shared" si="39"/>
        <v>-0.07931320515359477</v>
      </c>
      <c r="J690" s="9">
        <f t="shared" si="42"/>
        <v>0.032058005268253933</v>
      </c>
      <c r="K690" s="7">
        <f t="shared" si="40"/>
        <v>0.032312570490588666</v>
      </c>
    </row>
    <row r="691" spans="8:11" ht="15">
      <c r="H691" s="8">
        <f t="shared" si="41"/>
        <v>114.91666666666775</v>
      </c>
      <c r="I691" s="7">
        <f ca="1" t="shared" si="39"/>
        <v>0.104926426184235</v>
      </c>
      <c r="J691" s="9">
        <f t="shared" si="42"/>
        <v>0.03201453986453085</v>
      </c>
      <c r="K691" s="7">
        <f t="shared" si="40"/>
        <v>0.031679253261358474</v>
      </c>
    </row>
    <row r="692" spans="8:11" ht="15">
      <c r="H692" s="8">
        <f t="shared" si="41"/>
        <v>115.08333333333442</v>
      </c>
      <c r="I692" s="7">
        <f ca="1" t="shared" si="39"/>
        <v>-0.14853474468690497</v>
      </c>
      <c r="J692" s="9">
        <f t="shared" si="42"/>
        <v>0.031971192204979605</v>
      </c>
      <c r="K692" s="7">
        <f t="shared" si="40"/>
        <v>0.03244825750256794</v>
      </c>
    </row>
    <row r="693" spans="8:11" ht="15">
      <c r="H693" s="8">
        <f t="shared" si="41"/>
        <v>115.2500000000011</v>
      </c>
      <c r="I693" s="7">
        <f ca="1" t="shared" si="39"/>
        <v>0.8600841596888724</v>
      </c>
      <c r="J693" s="9">
        <f t="shared" si="42"/>
        <v>0.03192796181170098</v>
      </c>
      <c r="K693" s="7">
        <f t="shared" si="40"/>
        <v>0.029226199123619238</v>
      </c>
    </row>
    <row r="694" spans="8:11" ht="15">
      <c r="H694" s="8">
        <f t="shared" si="41"/>
        <v>115.41666666666777</v>
      </c>
      <c r="I694" s="7">
        <f ca="1" t="shared" si="39"/>
        <v>0.3122611603104979</v>
      </c>
      <c r="J694" s="9">
        <f t="shared" si="42"/>
        <v>0.03188484820937895</v>
      </c>
      <c r="K694" s="7">
        <f t="shared" si="40"/>
        <v>0.030892736703350607</v>
      </c>
    </row>
    <row r="695" spans="8:11" ht="15">
      <c r="H695" s="8">
        <f t="shared" si="41"/>
        <v>115.58333333333444</v>
      </c>
      <c r="I695" s="7">
        <f ca="1" t="shared" si="39"/>
        <v>0.017053583669215756</v>
      </c>
      <c r="J695" s="9">
        <f t="shared" si="42"/>
        <v>0.03184185092526327</v>
      </c>
      <c r="K695" s="7">
        <f t="shared" si="40"/>
        <v>0.03178734284770725</v>
      </c>
    </row>
    <row r="696" spans="8:11" ht="15">
      <c r="H696" s="8">
        <f t="shared" si="41"/>
        <v>115.75000000000111</v>
      </c>
      <c r="I696" s="7">
        <f ca="1" t="shared" si="39"/>
        <v>-0.6450344990938894</v>
      </c>
      <c r="J696" s="9">
        <f t="shared" si="42"/>
        <v>0.031798969489152146</v>
      </c>
      <c r="K696" s="7">
        <f t="shared" si="40"/>
        <v>0.03388995765406621</v>
      </c>
    </row>
    <row r="697" spans="8:11" ht="15">
      <c r="H697" s="8">
        <f t="shared" si="41"/>
        <v>115.91666666666778</v>
      </c>
      <c r="I697" s="7">
        <f ca="1" t="shared" si="39"/>
        <v>2.202531366388059</v>
      </c>
      <c r="J697" s="9">
        <f t="shared" si="42"/>
        <v>0.03175620343337513</v>
      </c>
      <c r="K697" s="7">
        <f t="shared" si="40"/>
        <v>0.025041292592305933</v>
      </c>
    </row>
    <row r="698" spans="8:11" ht="15">
      <c r="H698" s="8">
        <f t="shared" si="41"/>
        <v>116.08333333333445</v>
      </c>
      <c r="I698" s="7">
        <f ca="1" t="shared" si="39"/>
        <v>1.8106885664459424</v>
      </c>
      <c r="J698" s="9">
        <f t="shared" si="42"/>
        <v>0.03171355229277607</v>
      </c>
      <c r="K698" s="7">
        <f t="shared" si="40"/>
        <v>0.026150217871858405</v>
      </c>
    </row>
    <row r="699" spans="8:11" ht="15">
      <c r="H699" s="8">
        <f t="shared" si="41"/>
        <v>116.25000000000112</v>
      </c>
      <c r="I699" s="7">
        <f ca="1" t="shared" si="39"/>
        <v>0.874738615927066</v>
      </c>
      <c r="J699" s="9">
        <f t="shared" si="42"/>
        <v>0.03167101560469627</v>
      </c>
      <c r="K699" s="7">
        <f t="shared" si="40"/>
        <v>0.028930779969259638</v>
      </c>
    </row>
    <row r="700" spans="8:11" ht="15">
      <c r="H700" s="8">
        <f t="shared" si="41"/>
        <v>116.4166666666678</v>
      </c>
      <c r="I700" s="7">
        <f ca="1" t="shared" si="39"/>
        <v>0.40182365649121665</v>
      </c>
      <c r="J700" s="9">
        <f t="shared" si="42"/>
        <v>0.0316285929089577</v>
      </c>
      <c r="K700" s="7">
        <f t="shared" si="40"/>
        <v>0.030357501800266286</v>
      </c>
    </row>
    <row r="701" spans="8:11" ht="15">
      <c r="H701" s="8">
        <f t="shared" si="41"/>
        <v>116.58333333333447</v>
      </c>
      <c r="I701" s="7">
        <f ca="1" t="shared" si="39"/>
        <v>0.4075014423116967</v>
      </c>
      <c r="J701" s="9">
        <f t="shared" si="42"/>
        <v>0.03158628374784642</v>
      </c>
      <c r="K701" s="7">
        <f t="shared" si="40"/>
        <v>0.030297910142808266</v>
      </c>
    </row>
    <row r="702" spans="8:11" ht="15">
      <c r="H702" s="8">
        <f t="shared" si="41"/>
        <v>116.75000000000114</v>
      </c>
      <c r="I702" s="7">
        <f ca="1" t="shared" si="39"/>
        <v>-0.7724629985638529</v>
      </c>
      <c r="J702" s="9">
        <f t="shared" si="42"/>
        <v>0.03154408766609613</v>
      </c>
      <c r="K702" s="7">
        <f t="shared" si="40"/>
        <v>0.0340490771203703</v>
      </c>
    </row>
    <row r="703" spans="8:11" ht="15">
      <c r="H703" s="8">
        <f t="shared" si="41"/>
        <v>116.91666666666781</v>
      </c>
      <c r="I703" s="7">
        <f ca="1" t="shared" si="39"/>
        <v>0.6778002523588209</v>
      </c>
      <c r="J703" s="9">
        <f t="shared" si="42"/>
        <v>0.03150200421087177</v>
      </c>
      <c r="K703" s="7">
        <f t="shared" si="40"/>
        <v>0.029373169522316705</v>
      </c>
    </row>
    <row r="704" spans="8:11" ht="15">
      <c r="H704" s="8">
        <f t="shared" si="41"/>
        <v>117.08333333333448</v>
      </c>
      <c r="I704" s="7">
        <f ca="1" t="shared" si="39"/>
        <v>-0.9559406642042918</v>
      </c>
      <c r="J704" s="9">
        <f t="shared" si="42"/>
        <v>0.03146003293175336</v>
      </c>
      <c r="K704" s="7">
        <f t="shared" si="40"/>
        <v>0.03457012929238054</v>
      </c>
    </row>
    <row r="705" spans="8:11" ht="15">
      <c r="H705" s="8">
        <f t="shared" si="41"/>
        <v>117.25000000000115</v>
      </c>
      <c r="I705" s="7">
        <f ca="1" t="shared" si="39"/>
        <v>0.4694247739797227</v>
      </c>
      <c r="J705" s="9">
        <f t="shared" si="42"/>
        <v>0.0314181733807199</v>
      </c>
      <c r="K705" s="7">
        <f t="shared" si="40"/>
        <v>0.029938375494425688</v>
      </c>
    </row>
    <row r="706" spans="8:11" ht="15">
      <c r="H706" s="8">
        <f t="shared" si="41"/>
        <v>117.41666666666782</v>
      </c>
      <c r="I706" s="7">
        <f aca="true" ca="1" t="shared" si="43" ref="I706:I721">NORMSINV(RAND())</f>
        <v>1.1342352243707645</v>
      </c>
      <c r="J706" s="9">
        <f t="shared" si="42"/>
        <v>0.03137642511213341</v>
      </c>
      <c r="K706" s="7">
        <f aca="true" t="shared" si="44" ref="K706:K718">((A0/B0)/(((cph+error*$I706)*(A0/(B0*J706*100+C0)+D0)/cph-D0))-C0/B0)/100</f>
        <v>0.027852739201133937</v>
      </c>
    </row>
    <row r="707" spans="8:11" ht="15">
      <c r="H707" s="8">
        <f aca="true" t="shared" si="45" ref="H707:H721">hours/24+H706</f>
        <v>117.5833333333345</v>
      </c>
      <c r="I707" s="7">
        <f ca="1" t="shared" si="43"/>
        <v>0.7355904173303072</v>
      </c>
      <c r="J707" s="9">
        <f aca="true" t="shared" si="46" ref="J707:J721">IF(AND(H707&gt;tlow,H707&lt;thigh),(J706*500+precip)/500,J706*EXP((-J706*(H707-H706)*(loss+0.1)^1.5)/1000))</f>
        <v>0.03133478768272313</v>
      </c>
      <c r="K707" s="7">
        <f t="shared" si="44"/>
        <v>0.02903097900293128</v>
      </c>
    </row>
    <row r="708" spans="8:11" ht="15">
      <c r="H708" s="8">
        <f t="shared" si="45"/>
        <v>117.75000000000117</v>
      </c>
      <c r="I708" s="7">
        <f ca="1" t="shared" si="43"/>
        <v>-0.7426531461511974</v>
      </c>
      <c r="J708" s="9">
        <f t="shared" si="46"/>
        <v>0.03129326065156979</v>
      </c>
      <c r="K708" s="7">
        <f t="shared" si="44"/>
        <v>0.03369419245059349</v>
      </c>
    </row>
    <row r="709" spans="8:11" ht="15">
      <c r="H709" s="8">
        <f t="shared" si="45"/>
        <v>117.91666666666784</v>
      </c>
      <c r="I709" s="7">
        <f ca="1" t="shared" si="43"/>
        <v>-1.3672779683087244</v>
      </c>
      <c r="J709" s="9">
        <f t="shared" si="46"/>
        <v>0.031251843580090054</v>
      </c>
      <c r="K709" s="7">
        <f t="shared" si="44"/>
        <v>0.03573218406154208</v>
      </c>
    </row>
    <row r="710" spans="8:11" ht="15">
      <c r="H710" s="8">
        <f t="shared" si="45"/>
        <v>118.08333333333451</v>
      </c>
      <c r="I710" s="7">
        <f ca="1" t="shared" si="43"/>
        <v>0.7860047205493452</v>
      </c>
      <c r="J710" s="9">
        <f t="shared" si="46"/>
        <v>0.031210536032021077</v>
      </c>
      <c r="K710" s="7">
        <f t="shared" si="44"/>
        <v>0.028754398865752453</v>
      </c>
    </row>
    <row r="711" spans="8:11" ht="15">
      <c r="H711" s="8">
        <f t="shared" si="45"/>
        <v>118.25000000000118</v>
      </c>
      <c r="I711" s="7">
        <f ca="1" t="shared" si="43"/>
        <v>-0.35433108027901794</v>
      </c>
      <c r="J711" s="9">
        <f t="shared" si="46"/>
        <v>0.031169337573405148</v>
      </c>
      <c r="K711" s="7">
        <f t="shared" si="44"/>
        <v>0.03230376392394909</v>
      </c>
    </row>
    <row r="712" spans="8:11" ht="15">
      <c r="H712" s="8">
        <f t="shared" si="45"/>
        <v>118.41666666666785</v>
      </c>
      <c r="I712" s="7">
        <f ca="1" t="shared" si="43"/>
        <v>0.3732021878290933</v>
      </c>
      <c r="J712" s="9">
        <f t="shared" si="46"/>
        <v>0.031128247772574506</v>
      </c>
      <c r="K712" s="7">
        <f t="shared" si="44"/>
        <v>0.029952600997843356</v>
      </c>
    </row>
    <row r="713" spans="8:11" ht="15">
      <c r="H713" s="8">
        <f t="shared" si="45"/>
        <v>118.58333333333452</v>
      </c>
      <c r="I713" s="7">
        <f ca="1" t="shared" si="43"/>
        <v>-1.8245362316196196</v>
      </c>
      <c r="J713" s="9">
        <f t="shared" si="46"/>
        <v>0.03108726620013625</v>
      </c>
      <c r="K713" s="7">
        <f t="shared" si="44"/>
        <v>0.037118189431582384</v>
      </c>
    </row>
    <row r="714" spans="8:11" ht="15">
      <c r="H714" s="8">
        <f t="shared" si="45"/>
        <v>118.7500000000012</v>
      </c>
      <c r="I714" s="7">
        <f ca="1" t="shared" si="43"/>
        <v>-0.7430161094953331</v>
      </c>
      <c r="J714" s="9">
        <f t="shared" si="46"/>
        <v>0.031046392428957365</v>
      </c>
      <c r="K714" s="7">
        <f t="shared" si="44"/>
        <v>0.03344280987863968</v>
      </c>
    </row>
    <row r="715" spans="8:11" ht="15">
      <c r="H715" s="8">
        <f t="shared" si="45"/>
        <v>118.91666666666787</v>
      </c>
      <c r="I715" s="7">
        <f ca="1" t="shared" si="43"/>
        <v>1.073291334917243</v>
      </c>
      <c r="J715" s="9">
        <f t="shared" si="46"/>
        <v>0.031005626034149882</v>
      </c>
      <c r="K715" s="7">
        <f t="shared" si="44"/>
        <v>0.027678727919980748</v>
      </c>
    </row>
    <row r="716" spans="8:11" ht="15">
      <c r="H716" s="8">
        <f t="shared" si="45"/>
        <v>119.08333333333454</v>
      </c>
      <c r="I716" s="7">
        <f ca="1" t="shared" si="43"/>
        <v>2.8259765700268558</v>
      </c>
      <c r="J716" s="9">
        <f t="shared" si="46"/>
        <v>0.030964966593056132</v>
      </c>
      <c r="K716" s="7">
        <f t="shared" si="44"/>
        <v>0.022522626534284083</v>
      </c>
    </row>
    <row r="717" spans="8:11" ht="15">
      <c r="H717" s="8">
        <f t="shared" si="45"/>
        <v>119.25000000000121</v>
      </c>
      <c r="I717" s="7">
        <f ca="1" t="shared" si="43"/>
        <v>-0.1411360522667744</v>
      </c>
      <c r="J717" s="9">
        <f t="shared" si="46"/>
        <v>0.030924413685234135</v>
      </c>
      <c r="K717" s="7">
        <f t="shared" si="44"/>
        <v>0.0313731185206713</v>
      </c>
    </row>
    <row r="718" spans="8:11" ht="15">
      <c r="H718" s="8">
        <f t="shared" si="45"/>
        <v>119.41666666666788</v>
      </c>
      <c r="I718" s="7">
        <f ca="1" t="shared" si="43"/>
        <v>-0.6008849789125046</v>
      </c>
      <c r="J718" s="9">
        <f t="shared" si="46"/>
        <v>0.030883966892443104</v>
      </c>
      <c r="K718" s="7">
        <f t="shared" si="44"/>
        <v>0.03281289131803169</v>
      </c>
    </row>
    <row r="719" spans="8:11" ht="15">
      <c r="H719" s="8">
        <f t="shared" si="45"/>
        <v>119.58333333333455</v>
      </c>
      <c r="I719" s="7">
        <f ca="1" t="shared" si="43"/>
        <v>1.1452017479465173</v>
      </c>
      <c r="J719" s="9">
        <f t="shared" si="46"/>
        <v>0.030843625798629055</v>
      </c>
      <c r="K719" s="7">
        <f>((A0/B0)/(((cph+error*$I718)*(A0/(B0*J718*100+C0)+D0)/cph-D0))-C0/B0)/100</f>
        <v>0.03281289131803169</v>
      </c>
    </row>
    <row r="720" spans="8:11" ht="15">
      <c r="H720" s="8">
        <f t="shared" si="45"/>
        <v>119.75000000000122</v>
      </c>
      <c r="I720" s="7">
        <f ca="1" t="shared" si="43"/>
        <v>-0.9712064922122734</v>
      </c>
      <c r="J720" s="9">
        <f t="shared" si="46"/>
        <v>0.03080338998991052</v>
      </c>
      <c r="K720" s="7">
        <f>((A0/B0)/(((cph+error*$I719)*(A0/(B0*J719*100+C0)+D0)/cph-D0))-C0/B0)/100</f>
        <v>0.027304706653936518</v>
      </c>
    </row>
    <row r="721" spans="8:11" ht="15">
      <c r="H721" s="8">
        <f t="shared" si="45"/>
        <v>119.9166666666679</v>
      </c>
      <c r="I721" s="7">
        <f ca="1" t="shared" si="43"/>
        <v>0.8028943378362514</v>
      </c>
      <c r="J721" s="9">
        <f t="shared" si="46"/>
        <v>0.030763259054564396</v>
      </c>
      <c r="K721" s="7">
        <f>((A0/B0)/(((cph+error*$I720)*(A0/(B0*J720*100+C0)+D0)/cph-D0))-C0/B0)/100</f>
        <v>0.033944255429869015</v>
      </c>
    </row>
  </sheetData>
  <sheetProtection password="E96C" sheet="1" selectLockedCells="1" selectUnlockedCells="1"/>
  <protectedRanges>
    <protectedRange password="E96C" sqref="F30 C25:E32 F31:K37 H30:K30 B3:B31 D3:E24 C3:C13 C15:C24 A1:A37 F1:K29 B1:E2" name="Range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2011-10-16T03:14:37Z</dcterms:created>
  <dcterms:modified xsi:type="dcterms:W3CDTF">2012-02-03T00:28:48Z</dcterms:modified>
  <cp:category/>
  <cp:version/>
  <cp:contentType/>
  <cp:contentStatus/>
</cp:coreProperties>
</file>